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549" documentId="13_ncr:1_{F6CB121F-512D-4AA6-A0C1-0FB36C537598}" xr6:coauthVersionLast="47" xr6:coauthVersionMax="47" xr10:uidLastSave="{CF3E3221-5772-4F9E-A31F-FF51562B820E}"/>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<sst xmlns="http://schemas.openxmlformats.org/spreadsheetml/2006/main" count="179004" uniqueCount="39093">
  <si>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</si>
  <si>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</si>
  <si>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</si>
  <si>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</si>
  <si>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</si>
  <si>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</si>
  <si>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</si>
  <si>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</si>
  <si>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</si>
  <si>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</si>
  <si>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</si>
  <si>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</si>
  <si>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</si>
  <si>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</si>
  <si>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</si>
  <si>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</si>
  <si>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</si>
  <si>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</si>
  <si>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</si>
  <si>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</si>
  <si>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</si>
  <si>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</si>
  <si>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</si>
  <si>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</si>
  <si>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</si>
  <si>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</si>
  <si>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</si>
  <si>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</si>
  <si>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</si>
  <si>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</si>
  <si>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</si>
  <si>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</si>
  <si>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</si>
  <si>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</si>
  <si>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</si>
  <si>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</si>
  <si>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</si>
  <si>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</si>
  <si>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</si>
  <si>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</si>
  <si>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</si>
  <si>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</si>
  <si>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</si>
  <si>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</si>
  <si>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</si>
  <si>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</si>
  <si>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</si>
  <si>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</si>
  <si>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</si>
  <si>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</si>
  <si>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</si>
  <si>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</si>
  <si>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</si>
  <si>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</si>
  <si>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</si>
  <si>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</si>
  <si>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</si>
  <si>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</si>
  <si>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</si>
  <si>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</si>
  <si>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</si>
  <si>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</si>
  <si>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</si>
  <si>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</si>
  <si>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</si>
  <si>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</si>
  <si>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</si>
  <si>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</si>
  <si>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</si>
  <si>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</si>
  <si>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</si>
  <si>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</si>
  <si>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</si>
  <si>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</si>
  <si>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</si>
  <si>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</si>
  <si>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</si>
  <si>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</si>
  <si>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</si>
  <si>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</si>
  <si>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</si>
  <si>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</si>
  <si>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</si>
  <si>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</si>
  <si>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</si>
  <si>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</si>
  <si>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</si>
  <si>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</si>
  <si>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</si>
  <si>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</si>
  <si>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</si>
  <si>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</si>
  <si>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</si>
  <si>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</si>
  <si>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</si>
  <si>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</si>
  <si>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</si>
  <si>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</si>
  <si>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</si>
  <si>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</si>
  <si>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</si>
  <si>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</si>
  <si>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</si>
  <si>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</si>
  <si>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</si>
  <si>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</si>
  <si>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</si>
  <si>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</si>
  <si>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</si>
  <si>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</si>
  <si>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</si>
  <si>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</si>
  <si>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</si>
  <si>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</si>
  <si>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</si>
  <si>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</si>
  <si>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</si>
  <si>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</si>
  <si>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</si>
  <si>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</si>
  <si>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</si>
  <si>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</si>
  <si>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</si>
  <si>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</si>
  <si>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</si>
  <si>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</si>
  <si>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</si>
  <si>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</si>
  <si>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</si>
  <si>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</si>
  <si>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</si>
  <si>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</si>
  <si>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</si>
  <si>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</si>
  <si>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</si>
  <si>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</si>
  <si>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</si>
  <si>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</si>
  <si>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</si>
  <si>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</si>
  <si>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</si>
  <si>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</si>
  <si>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</si>
  <si>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</si>
  <si>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</si>
  <si>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</si>
  <si>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</si>
  <si>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</si>
  <si>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</si>
  <si>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</si>
  <si>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</si>
  <si>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</si>
  <si>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</si>
  <si>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</si>
  <si>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</si>
  <si>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</si>
  <si>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</si>
  <si>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</si>
  <si>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</si>
  <si>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</si>
  <si>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</si>
  <si>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</si>
  <si>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</si>
  <si>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</si>
  <si>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</si>
  <si>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</si>
  <si>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</si>
  <si>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</si>
  <si>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</si>
  <si>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</si>
  <si>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</si>
  <si>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</si>
  <si>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</si>
  <si>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</si>
  <si>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</si>
  <si>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</si>
  <si>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</si>
  <si>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</si>
  <si>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</si>
  <si>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</si>
  <si>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</si>
  <si>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</si>
  <si>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</si>
  <si>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</si>
  <si>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</si>
  <si>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</si>
  <si>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</si>
  <si>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</si>
  <si>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</si>
  <si>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</si>
  <si>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</si>
  <si>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</si>
  <si>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</si>
  <si>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</si>
  <si>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</si>
  <si>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</si>
  <si>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</si>
  <si>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</si>
  <si>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</si>
  <si>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</si>
  <si>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</si>
  <si>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</si>
  <si>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</si>
  <si>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</si>
  <si>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</si>
  <si>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</si>
  <si>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</si>
  <si>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</si>
  <si>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</si>
  <si>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</si>
  <si>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</si>
  <si>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</si>
  <si>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</si>
  <si>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</si>
  <si>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</si>
  <si>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</si>
  <si>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</si>
  <si>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</si>
  <si>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</si>
  <si>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</si>
  <si>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</si>
  <si>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</si>
  <si>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</si>
  <si>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</si>
  <si>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</si>
  <si>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</si>
  <si>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</si>
  <si>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</si>
  <si>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</si>
  <si>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</si>
  <si>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</si>
  <si>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</si>
  <si>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</si>
  <si>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</si>
  <si>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</si>
  <si>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</si>
  <si>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</si>
  <si>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</si>
  <si>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</si>
  <si>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</si>
  <si>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</si>
  <si>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</si>
  <si>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</si>
  <si>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</si>
  <si>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</si>
  <si>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</si>
  <si>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</si>
  <si>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</si>
  <si>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</si>
  <si>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</si>
  <si>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</si>
  <si>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</si>
  <si>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</si>
  <si>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</si>
  <si>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</si>
  <si>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</si>
  <si>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</si>
  <si>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</si>
  <si>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</si>
  <si>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</si>
  <si>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</si>
  <si>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</si>
  <si>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</si>
  <si>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</si>
  <si>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</si>
  <si>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</si>
  <si>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</si>
  <si>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</si>
  <si>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</si>
  <si>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</si>
  <si>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</si>
  <si>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</si>
  <si>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</si>
  <si>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</si>
  <si>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</si>
  <si>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</si>
  <si>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</si>
  <si>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</si>
  <si>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</si>
  <si>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</si>
  <si>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</si>
  <si>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</si>
  <si>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</si>
  <si>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</si>
  <si>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</si>
  <si>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</si>
  <si>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</si>
  <si>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</si>
  <si>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</si>
  <si>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</si>
  <si>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</si>
  <si>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</si>
  <si>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</si>
  <si>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</si>
  <si>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</si>
  <si>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</si>
  <si>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</si>
  <si>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</si>
  <si>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</si>
  <si>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</si>
  <si>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</si>
  <si>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</si>
  <si>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</si>
  <si>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</si>
  <si>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</si>
  <si>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</si>
  <si>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</si>
  <si>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</si>
  <si>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</si>
  <si>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</si>
  <si>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</si>
  <si>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</si>
  <si>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</si>
  <si>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</si>
  <si>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</si>
  <si>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</si>
  <si>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</si>
  <si>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</si>
  <si>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</si>
  <si>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</si>
  <si>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</si>
  <si>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</si>
  <si>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</si>
  <si>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</si>
  <si>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</si>
  <si>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</si>
  <si>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</si>
  <si>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</si>
  <si>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</si>
  <si>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</si>
  <si>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</si>
  <si>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</si>
  <si>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</si>
  <si>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</si>
  <si>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</si>
  <si>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</si>
  <si>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</si>
  <si>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</si>
  <si>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</si>
  <si>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</si>
  <si>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</si>
  <si>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</si>
  <si>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</si>
  <si>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</si>
  <si>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</si>
  <si>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</si>
  <si>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</si>
  <si>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</si>
  <si>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</si>
  <si>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</si>
  <si>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</si>
  <si>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</si>
  <si>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</si>
  <si>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</si>
  <si>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</si>
  <si>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</si>
  <si>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</si>
  <si>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</si>
  <si>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</si>
  <si>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</si>
  <si>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</si>
  <si>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</si>
  <si>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</si>
  <si>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</si>
  <si>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</si>
  <si>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</si>
  <si>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</si>
  <si>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</si>
  <si>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</si>
  <si>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</si>
  <si>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</si>
  <si>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</si>
  <si>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</si>
  <si>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</si>
  <si>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</si>
  <si>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</si>
  <si>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</si>
  <si>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</si>
  <si>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</si>
  <si>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</si>
  <si>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</si>
  <si>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</si>
  <si>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</si>
  <si>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</si>
  <si>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</si>
  <si>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</si>
  <si>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</si>
  <si>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</si>
  <si>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</si>
  <si>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</si>
  <si>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</si>
  <si>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</si>
  <si>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</si>
  <si>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</si>
  <si>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</si>
  <si>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</si>
  <si>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</si>
  <si>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</si>
  <si>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</si>
  <si>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</si>
  <si>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</si>
  <si>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</si>
  <si>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</si>
  <si>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</si>
  <si>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</si>
  <si>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</si>
  <si>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</si>
  <si>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</si>
  <si>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</si>
  <si>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</si>
  <si>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</si>
  <si>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</si>
  <si>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</si>
  <si>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</si>
  <si>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</si>
  <si>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</si>
  <si>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</si>
  <si>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</si>
  <si>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</si>
  <si>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</si>
  <si>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</si>
  <si>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</si>
  <si>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</si>
  <si>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</si>
  <si>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</si>
  <si>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</si>
  <si>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</si>
  <si>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</si>
  <si>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</si>
  <si>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</si>
  <si>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</si>
  <si>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</si>
  <si>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</si>
  <si>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</si>
  <si>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</si>
  <si>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</si>
  <si>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</si>
  <si>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</si>
  <si>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</si>
  <si>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</si>
  <si>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</si>
  <si>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</si>
  <si>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</si>
  <si>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</si>
  <si>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</si>
  <si>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</si>
  <si>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</si>
  <si>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</si>
  <si>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</si>
  <si>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</si>
  <si>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</si>
  <si>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</si>
  <si>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</si>
  <si>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</si>
  <si>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</si>
  <si>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</si>
  <si>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</si>
  <si>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</si>
  <si>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</si>
  <si>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</si>
  <si>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</si>
  <si>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</si>
  <si>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</si>
  <si>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</si>
  <si>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</si>
  <si>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</si>
  <si>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</si>
  <si>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</si>
  <si>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</si>
  <si>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</si>
  <si>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</si>
  <si>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</si>
  <si>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</si>
  <si>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</si>
  <si>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</si>
  <si>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</si>
  <si>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</si>
  <si>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</si>
  <si>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</si>
  <si>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</si>
  <si>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</si>
  <si>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</si>
  <si>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</si>
  <si>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</si>
  <si>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</si>
  <si>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</si>
  <si>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</si>
  <si>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</si>
  <si>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</si>
  <si>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</si>
  <si>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</si>
  <si>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</si>
  <si>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</si>
  <si>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</si>
  <si>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</si>
  <si>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</si>
  <si>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</si>
  <si>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</si>
  <si>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</si>
  <si>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</si>
  <si>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</si>
  <si>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</si>
  <si>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</si>
  <si>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</si>
  <si>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</si>
  <si>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</si>
  <si>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</si>
  <si>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</si>
  <si>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</si>
  <si>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</si>
  <si>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</si>
  <si>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</si>
  <si>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</si>
  <si>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</si>
  <si>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</si>
  <si>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</si>
  <si>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</si>
  <si>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</si>
  <si>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</si>
  <si>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</si>
  <si>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</si>
  <si>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</si>
  <si>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</si>
  <si>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</si>
  <si>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</si>
  <si>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</si>
  <si>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</si>
  <si>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</si>
  <si>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</si>
  <si>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</si>
  <si>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</si>
  <si>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</si>
  <si>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</si>
  <si>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</si>
  <si>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</si>
  <si>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</si>
  <si>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</si>
  <si>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</si>
  <si>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</si>
  <si>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</si>
  <si>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</si>
  <si>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</si>
  <si>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</si>
  <si>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</si>
  <si>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</si>
  <si>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</si>
  <si>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</si>
  <si>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</si>
  <si>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</si>
  <si>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</si>
  <si>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</si>
  <si>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</si>
  <si>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</si>
  <si>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</si>
  <si>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</si>
  <si>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</si>
  <si>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</si>
  <si>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</si>
  <si>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</si>
  <si>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</si>
  <si>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</si>
  <si>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</si>
  <si>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</si>
  <si>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</si>
  <si>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</si>
  <si>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</si>
  <si>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</si>
  <si>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</si>
  <si>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</si>
  <si>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</si>
  <si>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</si>
  <si>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</si>
  <si>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</si>
  <si>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</si>
  <si>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</si>
  <si>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</si>
  <si>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</si>
  <si>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</si>
  <si>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</si>
  <si>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</si>
  <si>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</si>
  <si>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</si>
  <si>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</si>
  <si>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</si>
  <si>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</si>
  <si>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</si>
  <si>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</si>
  <si>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</si>
  <si>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</si>
  <si>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</si>
  <si>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</si>
  <si>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</si>
  <si>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</si>
  <si>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</si>
  <si>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</si>
  <si>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</si>
  <si>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</si>
  <si>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</si>
  <si>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</si>
  <si>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</si>
  <si>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</si>
  <si>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</si>
  <si>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</si>
  <si>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</si>
  <si>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</si>
  <si>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</si>
  <si>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</si>
  <si>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</si>
  <si>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</si>
  <si>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</si>
  <si>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</si>
  <si>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</si>
  <si>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</si>
  <si>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</si>
  <si>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</si>
  <si>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</si>
  <si>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</si>
  <si>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</si>
  <si>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</si>
  <si>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</si>
  <si>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</si>
  <si>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</si>
  <si>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</si>
  <si>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</si>
  <si>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</si>
  <si>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</si>
  <si>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</si>
  <si>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</si>
  <si>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</si>
  <si>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</si>
  <si>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</si>
  <si>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</si>
  <si>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</si>
  <si>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</si>
  <si>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</si>
  <si>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</si>
  <si>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</si>
  <si>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</si>
  <si>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</si>
  <si>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</si>
  <si>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</si>
  <si>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</si>
  <si>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</si>
  <si>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</si>
  <si>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</si>
  <si>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</si>
  <si>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</si>
  <si>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</si>
  <si>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</si>
  <si>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</si>
  <si>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</si>
  <si>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</si>
  <si>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</si>
  <si>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</si>
  <si>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</si>
  <si>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</si>
  <si>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</si>
  <si>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</si>
  <si>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</si>
  <si>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</si>
  <si>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</si>
  <si>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</si>
  <si>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</si>
  <si>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</si>
  <si>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</si>
  <si>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</si>
  <si>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</si>
  <si>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</si>
  <si>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</si>
  <si>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</si>
  <si>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</si>
  <si>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</si>
  <si>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</si>
  <si>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</si>
  <si>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</si>
  <si>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</si>
  <si>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</si>
  <si>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</si>
  <si>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</si>
  <si>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</si>
  <si>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</si>
  <si>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</si>
  <si>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</si>
  <si>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</si>
  <si>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</si>
  <si>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</si>
  <si>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</si>
  <si>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</si>
  <si>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</si>
  <si>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</si>
  <si>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</si>
  <si>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</si>
  <si>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</si>
  <si>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</si>
  <si>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</si>
  <si>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</si>
  <si>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</si>
  <si>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</si>
  <si>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</si>
  <si>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</si>
  <si>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</si>
  <si>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</si>
  <si>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</si>
  <si>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</si>
  <si>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</si>
  <si>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</si>
  <si>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</si>
  <si>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</si>
  <si>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</si>
  <si>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</si>
  <si>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</si>
  <si>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</si>
  <si>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</si>
  <si>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</si>
  <si>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</si>
  <si>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</si>
  <si>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</si>
  <si>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</si>
  <si>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</si>
  <si>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</si>
  <si>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</si>
  <si>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</si>
  <si>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</si>
  <si>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</si>
  <si>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</si>
  <si>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</si>
  <si>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</si>
  <si>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</si>
  <si>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</si>
  <si>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</si>
  <si>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</si>
  <si>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</si>
  <si>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</si>
  <si>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</si>
  <si>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</si>
  <si>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</si>
  <si>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</si>
  <si>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</si>
  <si>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</si>
  <si>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</si>
  <si>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</si>
  <si>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</si>
  <si>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</si>
  <si>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</si>
  <si>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</si>
  <si>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</si>
  <si>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</si>
  <si>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</si>
  <si>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</si>
  <si>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</si>
  <si>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</si>
  <si>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</si>
  <si>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</si>
  <si>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</si>
  <si>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</si>
  <si>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</si>
  <si>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</si>
  <si>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</si>
  <si>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</si>
  <si>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</si>
  <si>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</si>
  <si>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</si>
  <si>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</si>
  <si>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</si>
  <si>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</si>
  <si>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</si>
  <si>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</si>
  <si>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</si>
  <si>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</si>
  <si>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</si>
  <si>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</si>
  <si>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</si>
  <si>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</si>
  <si>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</si>
  <si>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</si>
  <si>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</si>
  <si>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</si>
  <si>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</si>
  <si>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</si>
  <si>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</si>
  <si>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</si>
  <si>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</si>
  <si>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</si>
  <si>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</si>
  <si>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</si>
  <si>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</si>
  <si>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</si>
  <si>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</si>
  <si>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</si>
  <si>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</si>
  <si>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</si>
  <si>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</si>
  <si>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</si>
  <si>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</si>
  <si>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</si>
  <si>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</si>
  <si>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</si>
  <si>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</si>
  <si>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</si>
  <si>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</si>
  <si>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</si>
  <si>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</si>
  <si>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</si>
  <si>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</si>
  <si>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</si>
  <si>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</si>
  <si>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</si>
  <si>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</si>
  <si>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</si>
  <si>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</si>
  <si>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</si>
  <si>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</si>
  <si>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</si>
  <si>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</si>
  <si>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</si>
  <si>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</si>
  <si>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</si>
  <si>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</si>
  <si>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</si>
  <si>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</si>
  <si>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</si>
  <si>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</si>
  <si>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</si>
  <si>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</si>
  <si>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</si>
  <si>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</si>
  <si>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</si>
  <si>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</si>
  <si>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</si>
  <si>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</si>
  <si>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</si>
  <si>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</si>
  <si>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</si>
  <si>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</si>
  <si>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</si>
  <si>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</si>
  <si>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</si>
  <si>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</si>
  <si>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</si>
  <si>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</si>
  <si>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</si>
  <si>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</si>
  <si>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</si>
  <si>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</si>
  <si>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</si>
  <si>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</si>
  <si>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</si>
  <si>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</si>
  <si>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</si>
  <si>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</si>
  <si>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</si>
  <si>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</si>
  <si>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</si>
  <si>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</si>
  <si>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</si>
  <si>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</si>
  <si>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</si>
  <si>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</si>
  <si>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</si>
  <si>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</si>
  <si>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</si>
  <si>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</si>
  <si>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</si>
  <si>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</si>
  <si>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</si>
  <si>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</si>
  <si>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</si>
  <si>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</si>
  <si>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</si>
  <si>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</si>
  <si>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</si>
  <si>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</si>
  <si>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</si>
  <si>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</si>
  <si>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</si>
  <si>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</si>
  <si>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</si>
  <si>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</si>
  <si>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</si>
  <si>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</si>
  <si>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</si>
  <si>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</si>
  <si>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</si>
  <si>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</si>
  <si>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</si>
  <si>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</si>
  <si>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</si>
  <si>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</si>
  <si>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</si>
  <si>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</si>
  <si>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</si>
  <si>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</si>
  <si>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</si>
  <si>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</si>
  <si>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</si>
  <si>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</si>
  <si>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</si>
  <si>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</si>
  <si>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</si>
  <si>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</si>
  <si>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</si>
  <si>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</si>
  <si>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</si>
  <si>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</si>
  <si>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</si>
  <si>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</si>
  <si>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</si>
  <si>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</si>
  <si>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</si>
  <si>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</si>
  <si>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</si>
  <si>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</si>
  <si>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</si>
  <si>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</si>
  <si>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</si>
  <si>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</si>
  <si>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</si>
  <si>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</si>
  <si>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</si>
  <si>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</si>
  <si>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</si>
  <si>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</si>
  <si>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</si>
  <si>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</si>
  <si>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</si>
  <si>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</si>
  <si>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</si>
  <si>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</si>
  <si>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</si>
  <si>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</si>
  <si>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</si>
  <si>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</si>
  <si>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</si>
  <si>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</si>
  <si>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</si>
  <si>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</si>
  <si>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</si>
  <si>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</si>
  <si>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</si>
  <si>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</si>
  <si>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</si>
  <si>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</si>
  <si>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</si>
  <si>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</si>
  <si>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</si>
  <si>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</si>
  <si>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</si>
  <si>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</si>
  <si>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</si>
  <si>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</si>
  <si>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</si>
  <si>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</si>
  <si>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</si>
  <si>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</si>
  <si>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</si>
  <si>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</si>
  <si>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</si>
  <si>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</si>
  <si>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</si>
  <si>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</si>
  <si>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</si>
  <si>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</si>
  <si>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</si>
  <si>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</si>
  <si>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</si>
  <si>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</si>
  <si>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</si>
  <si>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</si>
  <si>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</si>
  <si>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</si>
  <si>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</si>
  <si>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</si>
  <si>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</si>
  <si>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</si>
  <si>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</si>
  <si>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</si>
  <si>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</si>
  <si>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</si>
  <si>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</si>
  <si>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</si>
  <si>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</si>
  <si>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</si>
  <si>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</si>
  <si>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</si>
  <si>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</si>
  <si>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</si>
  <si>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</si>
  <si>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</si>
  <si>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</si>
  <si>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</si>
  <si>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</si>
  <si>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</si>
  <si>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</si>
  <si>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</si>
  <si>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</si>
  <si>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</si>
  <si>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</si>
  <si>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</si>
  <si>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</si>
  <si>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</si>
  <si>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</si>
  <si>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</si>
  <si>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</si>
  <si>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</si>
  <si>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</si>
  <si>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</si>
  <si>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</si>
  <si>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</si>
  <si>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</si>
  <si>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</si>
  <si>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</si>
  <si>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</si>
  <si>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</si>
  <si>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</si>
  <si>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</si>
  <si>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</si>
  <si>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</si>
  <si>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</si>
  <si>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</si>
  <si>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</si>
  <si>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</si>
  <si>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</si>
  <si>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</si>
  <si>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</si>
  <si>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</si>
  <si>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</si>
  <si>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</si>
  <si>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</si>
  <si>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</si>
  <si>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</si>
  <si>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</si>
  <si>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</si>
  <si>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</si>
  <si>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</si>
  <si>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</si>
  <si>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</si>
  <si>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</si>
  <si>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</si>
  <si>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</si>
  <si>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</si>
  <si>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</si>
  <si>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</si>
  <si>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</si>
  <si>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</si>
  <si>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</si>
  <si>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</si>
  <si>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</si>
  <si>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</si>
  <si>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</si>
  <si>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</si>
  <si>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</si>
  <si>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</si>
  <si>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</si>
  <si>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</si>
  <si>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</si>
  <si>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</si>
  <si>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</si>
  <si>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</si>
  <si>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</si>
  <si>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</si>
  <si>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</si>
  <si>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</si>
  <si>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</si>
  <si>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</si>
  <si>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</si>
  <si>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</si>
  <si>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</si>
  <si>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</si>
  <si>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</si>
  <si>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</si>
  <si>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</si>
  <si>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</si>
  <si>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</si>
  <si>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</si>
  <si>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</si>
  <si>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</si>
  <si>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</si>
  <si>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</si>
  <si>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</si>
  <si>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</si>
  <si>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</si>
  <si>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</si>
  <si>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</si>
  <si>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</si>
  <si>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</si>
  <si>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</si>
  <si>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</si>
  <si>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</si>
  <si>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</si>
  <si>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</si>
  <si>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</si>
  <si>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</si>
  <si>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</si>
  <si>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</si>
  <si>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</si>
  <si>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</si>
  <si>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</si>
  <si>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</si>
  <si>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</si>
  <si>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</si>
  <si>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</si>
  <si>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</si>
  <si>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</si>
  <si>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</si>
  <si>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</si>
  <si>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</si>
  <si>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</si>
  <si>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</si>
  <si>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</si>
  <si>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</si>
  <si>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</si>
  <si>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</si>
  <si>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</si>
  <si>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</si>
  <si>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</si>
  <si>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</si>
  <si>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</si>
  <si>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</si>
  <si>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</si>
  <si>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</si>
  <si>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</si>
  <si>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</si>
  <si>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</si>
  <si>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</si>
  <si>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</si>
  <si>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</si>
  <si>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</si>
  <si>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</si>
  <si>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</si>
  <si>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</si>
  <si>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</si>
  <si>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</si>
  <si>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</si>
  <si>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</si>
  <si>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</si>
  <si>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</si>
  <si>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</si>
  <si>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</si>
  <si>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</si>
  <si>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</si>
  <si>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</si>
  <si>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</si>
  <si>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</si>
  <si>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</si>
  <si>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</si>
  <si>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</si>
  <si>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</si>
  <si>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</si>
  <si>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</si>
  <si>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</si>
  <si>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</si>
  <si>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</si>
  <si>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</si>
  <si>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</si>
  <si>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</si>
  <si>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</si>
  <si>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</si>
  <si>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</si>
  <si>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</si>
  <si>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</si>
  <si>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</si>
  <si>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</si>
  <si>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</si>
  <si>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</si>
  <si>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</si>
  <si>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</si>
  <si>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</si>
  <si>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</si>
  <si>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</si>
  <si>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</si>
  <si>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</si>
  <si>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</si>
  <si>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</si>
  <si>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</si>
  <si>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</si>
  <si>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</si>
  <si>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</si>
  <si>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</si>
  <si>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</si>
  <si>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</si>
  <si>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</si>
  <si>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</si>
  <si>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</si>
  <si>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</si>
  <si>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</si>
  <si>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</si>
  <si>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</si>
  <si>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</si>
  <si>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</si>
  <si>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</si>
  <si>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</si>
  <si>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</si>
  <si>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</si>
  <si>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</si>
  <si>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</si>
  <si>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</si>
  <si>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</si>
  <si>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</si>
  <si>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</si>
  <si>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</si>
  <si>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</si>
  <si>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</si>
  <si>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</si>
  <si>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</si>
  <si>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</si>
  <si>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</si>
  <si>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</si>
  <si>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</si>
  <si>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</si>
  <si>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</si>
  <si>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</si>
  <si>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</si>
  <si>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</si>
  <si>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</si>
  <si>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</si>
  <si>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</si>
  <si>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</si>
  <si>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</si>
  <si>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</si>
  <si>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</si>
  <si>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</si>
  <si>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</si>
  <si>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</si>
  <si>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</si>
  <si>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</si>
  <si>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</si>
  <si>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</si>
  <si>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</si>
  <si>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</si>
  <si>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</si>
  <si>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</si>
  <si>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</si>
  <si>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</si>
  <si>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</si>
  <si>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</si>
  <si>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</si>
  <si>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</si>
  <si>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</si>
  <si>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</si>
  <si>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</si>
  <si>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</si>
  <si>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</si>
  <si>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</si>
  <si>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</si>
  <si>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</si>
  <si>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</si>
  <si>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</si>
  <si>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</si>
  <si>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</si>
  <si>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</si>
  <si>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</si>
  <si>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</si>
  <si>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</si>
  <si>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</si>
  <si>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</si>
  <si>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</si>
  <si>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</si>
  <si>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</si>
  <si>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</si>
  <si>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</si>
  <si>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</si>
  <si>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</si>
  <si>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</si>
  <si>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</si>
  <si>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</si>
  <si>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</si>
  <si>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</si>
  <si>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</si>
  <si>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</si>
  <si>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</si>
  <si>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</si>
  <si>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</si>
  <si>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</si>
  <si>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</si>
  <si>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</si>
  <si>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</si>
  <si>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</si>
  <si>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</si>
  <si>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</si>
  <si>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</si>
  <si>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</si>
  <si>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</si>
  <si>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</si>
  <si>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</si>
  <si>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</si>
  <si>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</si>
  <si>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</si>
  <si>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</si>
  <si>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</si>
  <si>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</si>
  <si>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</si>
  <si>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</si>
  <si>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</si>
  <si>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</si>
  <si>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</si>
  <si>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</si>
  <si>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</si>
  <si>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</si>
  <si>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</si>
  <si>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</si>
  <si>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</si>
  <si>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</si>
  <si>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</si>
  <si>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</si>
  <si>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</si>
  <si>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</si>
  <si>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</si>
  <si>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</si>
  <si>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</si>
  <si>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</si>
  <si>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</si>
  <si>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</si>
  <si>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</si>
  <si>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</si>
  <si>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</si>
  <si>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</si>
  <si>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</si>
  <si>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</si>
  <si>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</si>
  <si>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</si>
  <si>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</si>
  <si>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</si>
  <si>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</si>
  <si>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</si>
  <si>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</si>
  <si>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</si>
  <si>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</si>
  <si>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</si>
  <si>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</si>
  <si>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</si>
  <si>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</si>
  <si>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</si>
  <si>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</si>
  <si>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</si>
  <si>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</si>
  <si>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</si>
  <si>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</si>
  <si>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</si>
  <si>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</si>
  <si>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</si>
  <si>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</si>
  <si>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</si>
  <si>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</si>
  <si>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</si>
  <si>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</si>
  <si>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</si>
  <si>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</si>
  <si>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</si>
  <si>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</si>
  <si>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</si>
  <si>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</si>
  <si>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</si>
  <si>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</si>
  <si>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</si>
  <si>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</si>
  <si>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</si>
  <si>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</si>
  <si>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</si>
  <si>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</si>
  <si>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</si>
  <si>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</si>
  <si>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</si>
  <si>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</si>
  <si>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</si>
  <si>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</si>
  <si>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</si>
  <si>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</si>
  <si>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</si>
  <si>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</si>
  <si>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</si>
  <si>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</si>
  <si>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</si>
  <si>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</si>
  <si>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</si>
  <si>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</si>
  <si>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</si>
  <si>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</si>
  <si>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</si>
  <si>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</si>
  <si>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</si>
  <si>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</si>
  <si>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</si>
  <si>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</si>
  <si>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</si>
  <si>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</si>
  <si>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</si>
  <si>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</si>
  <si>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</si>
  <si>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</si>
  <si>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</si>
  <si>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</si>
  <si>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</si>
  <si>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</si>
  <si>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</si>
  <si>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</si>
  <si>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</si>
  <si>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</si>
  <si>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</si>
  <si>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</si>
  <si>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</si>
  <si>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</si>
  <si>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</si>
  <si>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</si>
  <si>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</si>
  <si>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</si>
  <si>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</si>
  <si>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</si>
  <si>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</si>
  <si>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</si>
  <si>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</si>
  <si>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</si>
  <si>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</si>
  <si>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</si>
  <si>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</si>
  <si>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</si>
  <si>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</si>
  <si>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</si>
  <si>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</si>
  <si>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</si>
  <si>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</si>
  <si>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</si>
  <si>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</si>
  <si>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</si>
  <si>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</si>
  <si>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</si>
  <si>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</si>
  <si>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</si>
  <si>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</si>
  <si>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</si>
  <si>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</si>
  <si>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</si>
  <si>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</si>
  <si>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</si>
  <si>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</si>
  <si>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</si>
  <si>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</si>
  <si>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</si>
  <si>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</si>
  <si>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</si>
  <si>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</si>
  <si>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</si>
  <si>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</si>
  <si>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</si>
  <si>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</si>
  <si>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</si>
  <si>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</si>
  <si>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</si>
  <si>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</si>
  <si>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</si>
  <si>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</si>
  <si>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</si>
  <si>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</si>
  <si>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</si>
  <si>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</si>
  <si>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</si>
  <si>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</si>
  <si>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</si>
  <si>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</si>
  <si>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</si>
  <si>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</si>
  <si>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</si>
  <si>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</si>
  <si>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</si>
  <si>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</si>
  <si>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</si>
  <si>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</si>
  <si>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</si>
  <si>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</si>
  <si>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</si>
  <si>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</si>
  <si>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</si>
  <si>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</si>
  <si>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</si>
  <si>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</si>
  <si>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</si>
  <si>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</si>
  <si>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</si>
  <si>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</si>
  <si>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</si>
  <si>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</si>
  <si>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</si>
  <si>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</si>
  <si>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</si>
  <si>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</si>
  <si>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</si>
  <si>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</si>
  <si>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</si>
  <si>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</si>
  <si>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</si>
  <si>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</si>
  <si>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</si>
  <si>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</si>
  <si>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</si>
  <si>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</si>
  <si>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</si>
  <si>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</si>
  <si>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</si>
  <si>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</si>
  <si>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</si>
  <si>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</si>
  <si>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</si>
  <si>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</si>
  <si>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</si>
  <si>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</si>
  <si>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</si>
  <si>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</si>
  <si>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</si>
  <si>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</si>
  <si>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</si>
  <si>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</si>
  <si>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</si>
  <si>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</si>
  <si>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</si>
  <si>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</si>
  <si>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</si>
  <si>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</si>
  <si>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</si>
  <si>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</si>
  <si>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</si>
  <si>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</si>
  <si>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</si>
  <si>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</si>
  <si>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</si>
  <si>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</si>
  <si>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</si>
  <si>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</si>
  <si>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</si>
  <si>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</si>
  <si>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</si>
  <si>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</si>
  <si>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</si>
  <si>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</si>
  <si>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</si>
  <si>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</si>
  <si>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</si>
  <si>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</si>
  <si>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</si>
  <si>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</si>
  <si>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</si>
  <si>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</si>
  <si>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</si>
  <si>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</si>
  <si>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</si>
  <si>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</si>
  <si>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</si>
  <si>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</si>
  <si>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</si>
  <si>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</si>
  <si>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</si>
  <si>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</si>
  <si>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</si>
  <si>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</si>
  <si>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</si>
  <si>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</si>
  <si>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</si>
  <si>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</si>
  <si>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</si>
  <si>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</si>
  <si>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</si>
  <si>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</si>
  <si>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</si>
  <si>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</si>
  <si>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</si>
  <si>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</si>
  <si>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</si>
  <si>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</si>
  <si>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</si>
  <si>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</si>
  <si>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</si>
  <si>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</si>
  <si>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</si>
  <si>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</si>
  <si>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</si>
  <si>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</si>
  <si>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</si>
  <si>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</si>
  <si>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</si>
  <si>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</si>
  <si>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</si>
  <si>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</si>
  <si>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</si>
  <si>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</si>
  <si>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</si>
  <si>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</si>
  <si>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</si>
  <si>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</si>
  <si>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</si>
  <si>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</si>
  <si>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</si>
  <si>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</si>
  <si>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</si>
  <si>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</si>
  <si>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</si>
  <si>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</si>
  <si>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</si>
  <si>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</si>
  <si>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</si>
  <si>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</si>
  <si>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</si>
  <si>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</si>
  <si>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</si>
  <si>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</si>
  <si>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</si>
  <si>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</si>
  <si>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</si>
  <si>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</si>
  <si>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</si>
  <si>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</si>
  <si>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</si>
  <si>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</si>
  <si>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</si>
  <si>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</si>
  <si>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</si>
  <si>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</si>
  <si>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</si>
  <si>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</si>
  <si>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</si>
  <si>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</si>
  <si>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</si>
  <si>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</si>
  <si>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</si>
  <si>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</si>
  <si>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</si>
  <si>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</si>
  <si>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</si>
  <si>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</si>
  <si>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</si>
  <si>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</si>
  <si>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</si>
  <si>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</si>
  <si>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</si>
  <si>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</si>
  <si>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</si>
  <si>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</si>
  <si>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</si>
  <si>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</si>
  <si>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</si>
  <si>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</si>
  <si>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</si>
  <si>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</si>
  <si>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</si>
  <si>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</si>
  <si>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</si>
  <si>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</si>
  <si>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</si>
  <si>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</si>
  <si>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</si>
  <si>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</si>
  <si>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</si>
  <si>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</si>
  <si>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</si>
  <si>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</si>
  <si>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</si>
  <si>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</si>
  <si>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</si>
  <si>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</si>
  <si>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</si>
  <si>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</si>
  <si>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</si>
  <si>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</si>
  <si>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</si>
  <si>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</si>
  <si>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</si>
  <si>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</si>
  <si>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</si>
  <si>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</si>
  <si>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</si>
  <si>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</si>
  <si>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</si>
  <si>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</si>
  <si>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</si>
  <si>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</si>
  <si>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</si>
  <si>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</si>
  <si>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</si>
  <si>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</si>
  <si>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</si>
  <si>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</si>
  <si>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</si>
  <si>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</si>
  <si>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</si>
  <si>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</si>
  <si>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</si>
  <si>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</si>
  <si>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</si>
  <si>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</si>
  <si>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</si>
  <si>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</si>
  <si>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</si>
  <si>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</si>
  <si>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</si>
  <si>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</si>
  <si>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</si>
  <si>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</si>
  <si>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</si>
  <si>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</si>
  <si>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</si>
  <si>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</si>
  <si>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</si>
  <si>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</si>
  <si>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</si>
  <si>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</si>
  <si>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</si>
  <si>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</si>
  <si>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</si>
  <si>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</si>
  <si>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</si>
  <si>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</si>
  <si>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</si>
  <si>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</si>
  <si>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</si>
  <si>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</si>
  <si>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</si>
  <si>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</si>
  <si>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</si>
  <si>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</si>
  <si>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</si>
  <si>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</si>
  <si>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</si>
  <si>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</si>
  <si>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</si>
  <si>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</si>
  <si>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</si>
  <si>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</si>
  <si>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</si>
  <si>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</si>
  <si>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</si>
  <si>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</si>
  <si>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</si>
  <si>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</si>
  <si>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</si>
  <si>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</si>
  <si>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</si>
  <si>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</si>
  <si>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</si>
  <si>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</si>
  <si>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</si>
  <si>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</si>
  <si>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</si>
  <si>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</si>
  <si>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</si>
  <si>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</si>
  <si>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</si>
  <si>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</si>
  <si>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</si>
  <si>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</si>
  <si>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</si>
  <si>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</si>
  <si>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</si>
  <si>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</si>
  <si>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</si>
  <si>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</si>
  <si>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</si>
  <si>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</si>
  <si>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</si>
  <si>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</si>
  <si>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</si>
  <si>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</si>
  <si>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</si>
  <si>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</si>
  <si>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</si>
  <si>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</si>
  <si>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</si>
  <si>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</si>
  <si>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</si>
  <si>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</si>
  <si>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</si>
  <si>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</si>
  <si>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</si>
  <si>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</si>
  <si>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</si>
  <si>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</si>
  <si>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</si>
  <si>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</si>
  <si>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</si>
  <si>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</si>
  <si>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</si>
  <si>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</si>
  <si>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</si>
  <si>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</si>
  <si>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</si>
  <si>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</si>
  <si>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</si>
  <si>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</si>
  <si>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</si>
  <si>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</si>
  <si>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</si>
  <si>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</si>
  <si>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</si>
  <si>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</si>
  <si>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</si>
  <si>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</si>
  <si>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</si>
  <si>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</si>
  <si>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</si>
  <si>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</si>
  <si>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</si>
  <si>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</si>
  <si>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</si>
  <si>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</si>
  <si>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</si>
  <si>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</si>
  <si>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</si>
  <si>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</si>
  <si>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</si>
  <si>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</si>
  <si>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</si>
  <si>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</si>
  <si>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</si>
  <si>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</si>
  <si>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</si>
  <si>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</si>
  <si>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</si>
  <si>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</si>
  <si>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</si>
  <si>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</si>
  <si>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</si>
  <si>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</si>
  <si>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</si>
  <si>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</si>
  <si>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</si>
  <si>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</si>
  <si>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</si>
  <si>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</si>
  <si>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</si>
  <si>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</si>
  <si>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</si>
  <si>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</si>
  <si>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</si>
  <si>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</si>
  <si>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</si>
  <si>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</si>
  <si>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</si>
  <si>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</si>
  <si>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</si>
  <si>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</si>
  <si>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</si>
  <si>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</si>
  <si>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</si>
  <si>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</si>
  <si>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</si>
  <si>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</si>
  <si>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</si>
  <si>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</si>
  <si>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</si>
  <si>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</si>
  <si>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</si>
  <si>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</si>
  <si>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</si>
  <si>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</si>
  <si>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</si>
  <si>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</si>
  <si>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</si>
  <si>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</si>
  <si>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</si>
  <si>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</si>
  <si>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</si>
  <si>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</si>
  <si>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</si>
  <si>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</si>
  <si>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</si>
  <si>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</si>
  <si>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</si>
  <si>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</si>
  <si>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</si>
  <si>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</si>
  <si>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</si>
  <si>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</si>
  <si>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</si>
  <si>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</si>
  <si>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</si>
  <si>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</si>
  <si>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</si>
  <si>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</si>
  <si>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</si>
  <si>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</si>
  <si>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</si>
  <si>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</si>
  <si>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</si>
  <si>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</si>
  <si>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</si>
  <si>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</si>
  <si>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</si>
  <si>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</si>
  <si>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</si>
  <si>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</si>
  <si>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</si>
  <si>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</si>
  <si>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</si>
  <si>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</si>
  <si>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</si>
  <si>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</si>
  <si>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</si>
  <si>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</si>
  <si>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</si>
  <si>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</si>
  <si>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</si>
  <si>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</si>
  <si>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</si>
  <si>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</si>
  <si>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</si>
  <si>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</si>
  <si>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</si>
  <si>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</si>
  <si>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</si>
  <si>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</si>
  <si>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</si>
  <si>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</si>
  <si>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</si>
  <si>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</si>
  <si>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</si>
  <si>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</si>
  <si>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</si>
  <si>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</si>
  <si>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</si>
  <si>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</si>
  <si>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</si>
  <si>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</si>
  <si>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</si>
  <si>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</si>
  <si>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</si>
  <si>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</si>
  <si>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</si>
  <si>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</si>
  <si>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</si>
  <si>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</si>
  <si>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</si>
  <si>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</si>
  <si>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</si>
  <si>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</si>
  <si>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</si>
  <si>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</si>
  <si>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</si>
  <si>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</si>
  <si>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</si>
  <si>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</si>
  <si>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</si>
  <si>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</si>
  <si>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</si>
  <si>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</si>
  <si>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</si>
  <si>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</si>
  <si>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</si>
  <si>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</si>
  <si>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</si>
  <si>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</si>
  <si>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</si>
  <si>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</si>
  <si>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</si>
  <si>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</si>
  <si>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</si>
  <si>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</si>
  <si>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</si>
  <si>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</si>
  <si>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</si>
  <si>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</si>
  <si>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</si>
  <si>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</si>
  <si>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</si>
  <si>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</si>
  <si>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</si>
  <si>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</si>
  <si>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</si>
  <si>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</si>
  <si>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</si>
  <si>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</si>
  <si>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</si>
  <si>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</si>
  <si>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</si>
  <si>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</si>
  <si>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</si>
  <si>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</si>
  <si>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</si>
  <si>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</si>
  <si>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</si>
  <si>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</si>
  <si>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</si>
  <si>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</si>
  <si>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</si>
  <si>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</si>
  <si>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</si>
  <si>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</si>
  <si>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</si>
  <si>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</si>
  <si>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</si>
  <si>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</si>
  <si>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</si>
  <si>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</si>
  <si>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</si>
  <si>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</si>
  <si>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</si>
  <si>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</si>
  <si>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</si>
  <si>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</si>
  <si>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</si>
  <si>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</si>
  <si>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</si>
  <si>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</si>
  <si>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</si>
  <si>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</si>
  <si>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</si>
  <si>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</si>
  <si>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</si>
  <si>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</si>
  <si>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</si>
  <si>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</si>
  <si>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</si>
  <si>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</si>
  <si>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</si>
  <si>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</si>
  <si>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</si>
  <si>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</si>
  <si>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</si>
  <si>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</si>
  <si>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</si>
  <si>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</si>
  <si>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</si>
  <si>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</si>
  <si>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</si>
  <si>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</si>
  <si>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</si>
  <si>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</si>
  <si>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</si>
  <si>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</si>
  <si>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</si>
  <si>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</si>
  <si>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</si>
  <si>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</si>
  <si>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</si>
  <si>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</si>
  <si>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</si>
  <si>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</si>
  <si>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</si>
  <si>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</si>
  <si>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</si>
  <si>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</si>
  <si>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</si>
  <si>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</si>
  <si>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</si>
  <si>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</si>
  <si>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</si>
  <si>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</si>
  <si>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</si>
  <si>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</si>
  <si>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</si>
  <si>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</si>
  <si>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</si>
  <si>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</si>
  <si>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</si>
  <si>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</si>
  <si>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</si>
  <si>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</si>
  <si>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</si>
  <si>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</si>
  <si>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</si>
  <si>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</si>
  <si>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</si>
  <si>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</si>
  <si>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</si>
  <si>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</si>
  <si>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</si>
  <si>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</si>
  <si>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</si>
  <si>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</si>
  <si>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</si>
  <si>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</si>
  <si>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</si>
  <si>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</si>
  <si>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</si>
  <si>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</si>
  <si>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</si>
  <si>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</si>
  <si>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</si>
  <si>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</si>
  <si>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</si>
  <si>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</si>
  <si>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</si>
  <si>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</si>
  <si>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</si>
  <si>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</si>
  <si>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</si>
  <si>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</si>
  <si>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</si>
  <si>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</si>
  <si>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</si>
  <si>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</si>
  <si>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</si>
  <si>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</si>
  <si>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</si>
  <si>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</si>
  <si>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</si>
  <si>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</si>
  <si>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</si>
  <si>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</si>
  <si>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</si>
  <si>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</si>
  <si>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</si>
  <si>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</si>
  <si>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</si>
  <si>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</si>
  <si>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</si>
  <si>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</si>
  <si>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</si>
  <si>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</si>
  <si>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</si>
  <si>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</si>
  <si>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</si>
  <si>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</si>
  <si>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</si>
  <si>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</si>
  <si>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</si>
  <si>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</si>
  <si>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</si>
  <si>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</si>
  <si>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</si>
  <si>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</si>
  <si>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</si>
  <si>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</si>
  <si>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</si>
  <si>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</si>
  <si>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</si>
  <si>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</si>
  <si>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</si>
  <si>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</si>
  <si>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</si>
  <si>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</si>
  <si>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</si>
  <si>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</si>
  <si>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</si>
  <si>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</si>
  <si>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</si>
  <si>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</si>
  <si>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</si>
  <si>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</si>
  <si>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</si>
  <si>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</si>
  <si>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</si>
  <si>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</si>
  <si>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</si>
  <si>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</si>
  <si>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</si>
  <si>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</si>
  <si>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</si>
  <si>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</si>
  <si>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</si>
  <si>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</si>
  <si>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</si>
  <si>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</si>
  <si>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</si>
  <si>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</si>
  <si>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</si>
  <si>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</si>
  <si>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</si>
  <si>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</si>
  <si>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</si>
  <si>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</si>
  <si>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</si>
  <si>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</si>
  <si>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</si>
  <si>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</si>
  <si>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</si>
  <si>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</si>
  <si>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</si>
  <si>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</si>
  <si>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</si>
  <si>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</si>
  <si>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</si>
  <si>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</si>
  <si>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</si>
  <si>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</si>
  <si>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</si>
  <si>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</si>
  <si>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</si>
  <si>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</si>
  <si>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</si>
  <si>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</si>
  <si>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</si>
  <si>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</si>
  <si>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</si>
  <si>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</si>
  <si>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</si>
  <si>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</si>
  <si>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</si>
  <si>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</si>
  <si>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</si>
  <si>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</si>
  <si>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</si>
  <si>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</si>
  <si>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</si>
  <si>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</si>
  <si>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</si>
  <si>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</si>
  <si>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</si>
  <si>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</si>
  <si>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</si>
  <si>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</si>
  <si>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</si>
  <si>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</si>
  <si>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</si>
  <si>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</si>
  <si>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</si>
  <si>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</si>
  <si>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</si>
  <si>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</si>
  <si>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</si>
  <si>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</si>
  <si>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</si>
  <si>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</si>
  <si>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</si>
  <si>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</si>
  <si>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</si>
  <si>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</si>
  <si>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</si>
  <si>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</si>
  <si>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</si>
  <si>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</si>
  <si>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</si>
  <si>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</si>
  <si>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</si>
  <si>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</si>
  <si>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</si>
  <si>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</si>
  <si>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</si>
  <si>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</si>
  <si>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</si>
  <si>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</si>
  <si>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</si>
  <si>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</si>
  <si>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</si>
  <si>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</si>
  <si>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</si>
  <si>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</si>
  <si>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</si>
  <si>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</si>
  <si>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</si>
  <si>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</si>
  <si>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</si>
  <si>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</si>
  <si>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</si>
  <si>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</si>
  <si>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</si>
  <si>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</si>
  <si>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</si>
  <si>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</si>
  <si>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</si>
  <si>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</si>
  <si>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</si>
  <si>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</si>
  <si>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</si>
  <si>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</si>
  <si>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</si>
  <si>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</si>
  <si>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</si>
  <si>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</si>
  <si>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</si>
  <si>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</si>
  <si>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</si>
  <si>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</si>
  <si>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</si>
  <si>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</si>
  <si>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</si>
  <si>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</si>
  <si>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</si>
  <si>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</si>
  <si>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</si>
  <si>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</si>
  <si>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</si>
  <si>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</si>
  <si>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</si>
  <si>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</si>
  <si>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</si>
  <si>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</si>
  <si>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</si>
  <si>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</si>
  <si>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</si>
  <si>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</si>
  <si>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</si>
  <si>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</si>
  <si>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</si>
  <si>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</si>
  <si>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</si>
  <si>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</si>
  <si>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</si>
  <si>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</si>
  <si>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</si>
  <si>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</si>
  <si>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</si>
  <si>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</si>
  <si>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</si>
  <si>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</si>
  <si>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</si>
  <si>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</si>
  <si>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</si>
  <si>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</si>
  <si>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</si>
  <si>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</si>
  <si>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</si>
  <si>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</si>
  <si>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</si>
  <si>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</si>
  <si>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</si>
  <si>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</si>
  <si>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</si>
  <si>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</si>
  <si>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</si>
  <si>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</si>
  <si>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</si>
  <si>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</si>
  <si>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</si>
  <si>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</si>
  <si>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</si>
  <si>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</si>
  <si>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</si>
  <si>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</si>
  <si>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</si>
  <si>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</si>
  <si>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</si>
  <si>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</si>
  <si>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</si>
  <si>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</si>
  <si>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</si>
  <si>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</si>
  <si>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</si>
  <si>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</si>
  <si>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</si>
  <si>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</si>
  <si>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</si>
  <si>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</si>
  <si>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</si>
  <si>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</si>
  <si>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</si>
  <si>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</si>
  <si>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</si>
  <si>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</si>
  <si>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</si>
  <si>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</si>
  <si>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</si>
  <si>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</si>
  <si>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</si>
  <si>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</si>
  <si>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</si>
  <si>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</si>
  <si>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</si>
  <si>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</si>
  <si>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</si>
  <si>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</si>
  <si>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</si>
  <si>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</si>
  <si>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</si>
  <si>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</si>
  <si>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</si>
  <si>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</si>
  <si>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</si>
  <si>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</si>
  <si>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</si>
  <si>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</si>
  <si>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</si>
  <si>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</si>
  <si>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</si>
  <si>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</si>
  <si>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</si>
  <si>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</si>
  <si>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</si>
  <si>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</si>
  <si>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</si>
  <si>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</si>
  <si>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</si>
  <si>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</si>
  <si>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</si>
  <si>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</si>
  <si>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</si>
  <si>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</si>
  <si>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</si>
  <si>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</si>
  <si>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</si>
  <si>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</si>
  <si>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</si>
  <si>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</si>
  <si>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</si>
  <si>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</si>
  <si>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</si>
  <si>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</si>
  <si>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</si>
  <si>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</si>
  <si>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</si>
  <si>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</si>
  <si>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</si>
  <si>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</si>
  <si>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</si>
  <si>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</si>
  <si>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</si>
  <si>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</si>
  <si>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</si>
  <si>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</si>
  <si>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</si>
  <si>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</si>
  <si>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</si>
  <si>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</si>
  <si>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</si>
  <si>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</si>
  <si>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</si>
  <si>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</si>
  <si>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</si>
  <si>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</si>
  <si>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</si>
  <si>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</si>
  <si>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</si>
  <si>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</si>
  <si>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</si>
  <si>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</si>
  <si>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</si>
  <si>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</si>
  <si>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</si>
  <si>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</si>
  <si>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</si>
  <si>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</si>
  <si>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</si>
  <si>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</si>
  <si>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</si>
  <si>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</si>
  <si>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</si>
  <si>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</si>
  <si>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</si>
  <si>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</si>
  <si>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</si>
  <si>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</si>
  <si>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</si>
  <si>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</si>
  <si>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</si>
  <si>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</si>
  <si>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</si>
  <si>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</si>
  <si>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</si>
  <si>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</si>
  <si>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</si>
  <si>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</si>
  <si>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</si>
  <si>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</si>
  <si>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</si>
  <si>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</si>
  <si>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</si>
  <si>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</si>
  <si>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</si>
  <si>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</si>
  <si>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</si>
  <si>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</si>
  <si>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</si>
  <si>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</si>
  <si>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</si>
  <si>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</si>
  <si>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</si>
  <si>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</si>
  <si>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</si>
  <si>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</si>
  <si>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</si>
  <si>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</si>
  <si>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</si>
  <si>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</si>
  <si>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</si>
  <si>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</si>
  <si>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</si>
  <si>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</si>
  <si>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</si>
  <si>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</si>
  <si>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</si>
  <si>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</si>
  <si>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</si>
  <si>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</si>
  <si>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</si>
  <si>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</si>
  <si>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</si>
  <si>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</si>
  <si>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</si>
  <si>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</si>
  <si>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</si>
  <si>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</si>
  <si>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</si>
  <si>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</si>
  <si>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</si>
  <si>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</si>
  <si>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</si>
  <si>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</si>
  <si>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</si>
  <si>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</si>
  <si>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</si>
  <si>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</si>
  <si>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</si>
  <si>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</si>
  <si>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</si>
  <si>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</si>
  <si>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</si>
  <si>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</si>
  <si>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</si>
  <si>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</si>
  <si>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</si>
  <si>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</si>
  <si>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</si>
  <si>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</si>
  <si>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</si>
  <si>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</si>
  <si>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</si>
  <si>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</si>
  <si>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</si>
  <si>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</si>
  <si>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</si>
  <si>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</si>
  <si>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</si>
  <si>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</si>
  <si>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</si>
  <si>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</si>
  <si>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</si>
  <si>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</si>
  <si>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</si>
  <si>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</si>
  <si>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</si>
  <si>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</si>
  <si>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</si>
  <si>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</si>
  <si>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</si>
  <si>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</si>
  <si>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</si>
  <si>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</si>
  <si>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</si>
  <si>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</si>
  <si>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</si>
  <si>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</si>
  <si>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</si>
  <si>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</si>
  <si>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</si>
  <si>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</si>
  <si>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</si>
  <si>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</si>
  <si>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</si>
  <si>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</si>
  <si>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</si>
  <si>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</si>
  <si>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</si>
  <si>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</si>
  <si>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</si>
  <si>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</si>
  <si>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</si>
  <si>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</si>
  <si>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</si>
  <si>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</si>
  <si>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</si>
  <si>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</si>
  <si>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</si>
  <si>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</si>
  <si>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</si>
  <si>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</si>
  <si>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</si>
  <si>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</si>
  <si>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</si>
  <si>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</si>
  <si>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</si>
  <si>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</si>
  <si>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</si>
  <si>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</si>
  <si>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</si>
  <si>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</si>
  <si>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</si>
  <si>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</si>
  <si>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</si>
  <si>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</si>
  <si>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</si>
  <si>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</si>
  <si>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</si>
  <si>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</si>
  <si>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</si>
  <si>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</si>
  <si>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</si>
  <si>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</si>
  <si>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</si>
  <si>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</si>
  <si>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</si>
  <si>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</si>
  <si>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</si>
  <si>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</si>
  <si>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</si>
  <si>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</si>
  <si>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</si>
  <si>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</si>
  <si>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</si>
  <si>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</si>
  <si>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</si>
  <si>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</si>
  <si>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</si>
  <si>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</si>
  <si>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</si>
  <si>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</si>
  <si>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</si>
  <si>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</si>
  <si>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</si>
  <si>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</si>
  <si>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</si>
  <si>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</si>
  <si>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</si>
  <si>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</si>
  <si>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</si>
  <si>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</si>
  <si>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</si>
  <si>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</si>
  <si>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</si>
  <si>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</si>
  <si>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</si>
  <si>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</si>
  <si>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</si>
  <si>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</si>
  <si>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</si>
  <si>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</si>
  <si>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</si>
  <si>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</si>
  <si>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</si>
  <si>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</si>
  <si>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</si>
  <si>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</si>
  <si>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</si>
  <si>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</si>
  <si>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</si>
  <si>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</si>
  <si>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</si>
  <si>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</si>
  <si>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</si>
  <si>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</si>
  <si>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</si>
  <si>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</si>
  <si>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</si>
  <si>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</si>
  <si>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</si>
  <si>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</si>
  <si>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</si>
  <si>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</si>
  <si>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</si>
  <si>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</si>
  <si>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</si>
  <si>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</si>
  <si>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</si>
  <si>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</si>
  <si>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</si>
  <si>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</si>
  <si>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</si>
  <si>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</si>
  <si>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</si>
  <si>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</si>
  <si>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</si>
  <si>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</si>
  <si>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</si>
  <si>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</si>
  <si>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</si>
  <si>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</si>
  <si>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</si>
  <si>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</si>
  <si>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</si>
  <si>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</si>
  <si>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</si>
  <si>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</si>
  <si>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</si>
  <si>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</si>
  <si>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</si>
  <si>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</si>
  <si>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</si>
  <si>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</si>
  <si>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</si>
  <si>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</si>
  <si>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</si>
  <si>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</si>
  <si>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</si>
  <si>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</si>
  <si>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</si>
  <si>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</si>
  <si>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</si>
  <si>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</si>
  <si>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</si>
  <si>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</si>
  <si>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</si>
  <si>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</si>
  <si>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</si>
  <si>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</si>
  <si>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</si>
  <si>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</si>
  <si>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</si>
  <si>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</si>
  <si>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</si>
  <si>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</si>
  <si>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</si>
  <si>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</si>
  <si>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</si>
  <si>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</si>
  <si>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</si>
  <si>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</si>
  <si>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</si>
  <si>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</si>
  <si>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</si>
  <si>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</si>
  <si>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</si>
  <si>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</si>
  <si>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</si>
  <si>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</si>
  <si>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</si>
  <si>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</si>
  <si>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</si>
  <si>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</si>
  <si>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</si>
  <si>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</si>
  <si>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</si>
  <si>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</si>
  <si>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</si>
  <si>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</si>
  <si>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</si>
  <si>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</si>
  <si>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</si>
  <si>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</si>
  <si>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</si>
  <si>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</si>
  <si>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</si>
  <si>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</si>
  <si>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</si>
  <si>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</si>
  <si>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</si>
  <si>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</si>
  <si>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</si>
  <si>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</si>
  <si>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</si>
  <si>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</si>
  <si>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</si>
  <si>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</si>
  <si>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</si>
  <si>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</si>
  <si>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</si>
  <si>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</si>
  <si>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</si>
  <si>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</si>
  <si>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</si>
  <si>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</si>
  <si>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</si>
  <si>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</si>
  <si>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</si>
  <si>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</si>
  <si>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</si>
  <si>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</si>
  <si>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</si>
  <si>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</si>
  <si>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</si>
  <si>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</si>
  <si>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</si>
  <si>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</si>
  <si>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</si>
  <si>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</si>
  <si>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</si>
  <si>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</si>
  <si>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</si>
  <si>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</si>
  <si>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</si>
  <si>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</si>
  <si>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</si>
  <si>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</si>
  <si>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</si>
  <si>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</si>
  <si>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</si>
  <si>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</si>
  <si>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</si>
  <si>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</si>
  <si>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</si>
  <si>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</si>
  <si>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</si>
  <si>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</si>
  <si>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</si>
  <si>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</si>
  <si>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</si>
  <si>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</si>
  <si>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</si>
  <si>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</si>
  <si>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</si>
  <si>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</si>
  <si>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</si>
  <si>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</si>
  <si>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</si>
  <si>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</si>
  <si>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</si>
  <si>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</si>
  <si>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</si>
  <si>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</si>
  <si>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</si>
  <si>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</si>
  <si>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</si>
  <si>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</si>
  <si>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</si>
  <si>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</si>
  <si>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</si>
  <si>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</si>
  <si>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</si>
  <si>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</si>
  <si>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</si>
  <si>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</si>
  <si>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</si>
  <si>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</si>
  <si>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</si>
  <si>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</si>
  <si>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</si>
  <si>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</si>
  <si>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</si>
  <si>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</si>
  <si>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</si>
  <si>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</si>
  <si>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</si>
  <si>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</si>
  <si>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</si>
  <si>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</si>
  <si>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</si>
  <si>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</si>
  <si>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</si>
  <si>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</si>
  <si>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</si>
  <si>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</si>
  <si>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</si>
  <si>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</si>
  <si>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</si>
  <si>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</si>
  <si>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</si>
  <si>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</si>
  <si>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</si>
  <si>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</si>
  <si>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</si>
  <si>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</si>
  <si>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</si>
  <si>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</si>
  <si>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</si>
  <si>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</si>
  <si>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</si>
  <si>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</si>
  <si>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</si>
  <si>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</si>
  <si>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</si>
  <si>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</si>
  <si>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</si>
  <si>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</si>
  <si>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</si>
  <si>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</si>
  <si>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</si>
  <si>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</si>
  <si>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</si>
  <si>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</si>
  <si>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</si>
  <si>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</si>
  <si>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</si>
  <si>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</si>
  <si>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</si>
  <si>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</si>
  <si>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</si>
  <si>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</si>
  <si>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</si>
  <si>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</si>
  <si>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</si>
  <si>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</si>
  <si>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</si>
  <si>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</si>
  <si>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</si>
  <si>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</si>
  <si>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</si>
  <si>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</si>
  <si>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</si>
  <si>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</si>
  <si>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</si>
  <si>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</si>
  <si>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</si>
  <si>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</si>
  <si>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</si>
  <si>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</si>
  <si>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</si>
  <si>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</si>
  <si>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</si>
  <si>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</si>
  <si>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</si>
  <si>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</si>
  <si>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</si>
  <si>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</si>
  <si>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</si>
  <si>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</si>
  <si>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</si>
  <si>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</si>
  <si>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</si>
  <si>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</si>
  <si>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</si>
  <si>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</si>
  <si>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</si>
  <si>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</si>
  <si>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</si>
  <si>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</si>
  <si>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</si>
  <si>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</si>
  <si>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</si>
  <si>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</si>
  <si>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</si>
  <si>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</si>
  <si>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</si>
  <si>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</si>
  <si>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</si>
  <si>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</si>
  <si>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</si>
  <si>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</si>
  <si>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</si>
  <si>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</si>
  <si>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</si>
  <si>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</si>
  <si>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</si>
  <si>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</si>
  <si>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</si>
  <si>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</si>
  <si>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</si>
  <si>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</si>
  <si>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</si>
  <si>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</si>
  <si>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</si>
  <si>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</si>
  <si>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</si>
  <si>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</si>
  <si>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</si>
  <si>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</si>
  <si>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</si>
  <si>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</si>
  <si>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</si>
  <si>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</si>
  <si>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</si>
  <si>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</si>
  <si>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</si>
  <si>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</si>
  <si>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</si>
  <si>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</si>
  <si>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</si>
  <si>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</si>
  <si>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</si>
  <si>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</si>
  <si>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</si>
  <si>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</si>
  <si>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</si>
  <si>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</si>
  <si>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</si>
  <si>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</si>
  <si>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</si>
  <si>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</si>
  <si>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</si>
  <si>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</si>
  <si>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</si>
  <si>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</si>
  <si>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</si>
  <si>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</si>
  <si>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</si>
  <si>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</si>
  <si>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</si>
  <si>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</si>
  <si>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</si>
  <si>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</si>
  <si>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</si>
  <si>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</si>
  <si>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</si>
  <si>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</si>
  <si>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</si>
  <si>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</si>
  <si>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</si>
  <si>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</si>
  <si>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</si>
  <si>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</si>
  <si>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</si>
  <si>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</si>
  <si>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</si>
  <si>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</si>
  <si>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</si>
  <si>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</si>
  <si>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</si>
  <si>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</si>
  <si>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</si>
  <si>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</si>
  <si>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</si>
  <si>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</si>
  <si>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</si>
  <si>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</si>
  <si>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</si>
  <si>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</si>
  <si>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</si>
  <si>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</si>
  <si>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</si>
  <si>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</si>
  <si>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</si>
  <si>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</si>
  <si>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</si>
  <si>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</si>
  <si>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</si>
  <si>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</si>
  <si>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</si>
  <si>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</si>
  <si>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</si>
  <si>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</si>
  <si>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</si>
  <si>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</si>
  <si>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</si>
  <si>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</si>
  <si>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</si>
  <si>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</si>
  <si>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</si>
  <si>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</si>
  <si>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</si>
  <si>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</si>
  <si>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</si>
  <si>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</si>
  <si>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</si>
  <si>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</si>
  <si>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</si>
  <si>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</si>
  <si>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</si>
  <si>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</si>
  <si>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</si>
  <si>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</si>
  <si>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</si>
  <si>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</si>
  <si>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</si>
  <si>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</si>
  <si>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</si>
  <si>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</si>
  <si>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</si>
  <si>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</si>
  <si>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</si>
  <si>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</si>
  <si>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</si>
  <si>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</si>
  <si>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</si>
  <si>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</si>
  <si>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</si>
  <si>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</si>
  <si>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</si>
  <si>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</si>
  <si>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</si>
  <si>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</si>
  <si>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</si>
  <si>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</si>
  <si>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</si>
  <si>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</si>
  <si>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</si>
  <si>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</si>
  <si>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</si>
  <si>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</si>
  <si>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</si>
  <si>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</si>
  <si>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</si>
  <si>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</si>
  <si>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</si>
  <si>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</si>
  <si>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</si>
  <si>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</si>
  <si>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</si>
  <si>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</si>
  <si>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</si>
  <si>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</si>
  <si>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</si>
  <si>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</si>
  <si>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</si>
  <si>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</si>
  <si>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</si>
  <si>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</si>
  <si>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</si>
  <si>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</si>
  <si>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</si>
  <si>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</si>
  <si>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</si>
  <si>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</si>
  <si>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</si>
  <si>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</si>
  <si>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</si>
  <si>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</si>
  <si>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</si>
  <si>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</si>
  <si>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</si>
  <si>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</si>
  <si>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</si>
  <si>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</si>
  <si>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</si>
  <si>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</si>
  <si>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</si>
  <si>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</si>
  <si>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</si>
  <si>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</si>
  <si>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</si>
  <si>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</si>
  <si>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</si>
  <si>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</si>
  <si>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</si>
  <si>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</si>
  <si>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</si>
  <si>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</si>
  <si>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</si>
  <si>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</si>
  <si>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</si>
  <si>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</si>
  <si>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</si>
  <si>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</si>
  <si>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</si>
  <si>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</si>
  <si>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</si>
  <si>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</si>
  <si>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</si>
  <si>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</si>
  <si>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</si>
  <si>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</si>
  <si>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</si>
  <si>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</si>
  <si>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</si>
  <si>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</si>
  <si>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</si>
  <si>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</si>
  <si>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</si>
  <si>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</si>
  <si>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</si>
  <si>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</si>
  <si>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</si>
  <si>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</si>
  <si>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</si>
  <si>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</si>
  <si>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</si>
  <si>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</si>
  <si>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</si>
  <si>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</si>
  <si>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</si>
  <si>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</si>
  <si>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</si>
  <si>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</si>
  <si>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</si>
  <si>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</si>
  <si>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</si>
  <si>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</si>
  <si>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</si>
  <si>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</si>
  <si>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</si>
  <si>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</si>
  <si>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</si>
  <si>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</si>
  <si>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</si>
  <si>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</si>
  <si>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</si>
  <si>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</si>
  <si>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</si>
  <si>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</si>
  <si>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</si>
  <si>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</si>
  <si>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</si>
  <si>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</si>
  <si>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</si>
  <si>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</si>
  <si>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</si>
  <si>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</si>
  <si>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</si>
  <si>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</si>
  <si>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</si>
  <si>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</si>
  <si>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</si>
  <si>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</si>
  <si>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</si>
  <si>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</si>
  <si>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</si>
  <si>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</si>
  <si>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</si>
  <si>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</si>
  <si>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</si>
  <si>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</si>
  <si>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</si>
  <si>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</si>
  <si>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</si>
  <si>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</si>
  <si>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</si>
  <si>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</si>
  <si>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</si>
  <si>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</si>
  <si>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</si>
  <si>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</si>
  <si>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</si>
  <si>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</si>
  <si>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</si>
  <si>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</si>
  <si>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</si>
  <si>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</si>
  <si>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</si>
  <si>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</si>
  <si>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</si>
  <si>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</si>
  <si>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</si>
  <si>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</si>
  <si>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</si>
  <si>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</si>
  <si>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</si>
  <si>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</si>
  <si>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</si>
  <si>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</si>
  <si>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</si>
  <si>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</si>
  <si>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</si>
  <si>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</si>
  <si>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</si>
  <si>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</si>
  <si>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</si>
  <si>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</si>
  <si>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</si>
  <si>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</si>
  <si>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</si>
  <si>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</si>
  <si>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</si>
  <si>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</si>
  <si>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</si>
  <si>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</si>
  <si>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</si>
  <si>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</si>
  <si>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</si>
  <si>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</si>
  <si>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</si>
  <si>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</si>
  <si>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</si>
  <si>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</si>
  <si>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</si>
  <si>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</si>
  <si>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</si>
  <si>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</si>
  <si>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</si>
  <si>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</si>
  <si>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</si>
  <si>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</si>
  <si>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</si>
  <si>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</si>
  <si>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</si>
  <si>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</si>
  <si>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</si>
  <si>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</si>
  <si>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</si>
  <si>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</si>
  <si>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</si>
  <si>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</si>
  <si>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</si>
  <si>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</si>
  <si>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</si>
  <si>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</si>
  <si>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</si>
  <si>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</si>
  <si>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</si>
  <si>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</si>
  <si>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</si>
  <si>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</si>
  <si>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</si>
  <si>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</si>
  <si>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</si>
  <si>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</si>
  <si>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</si>
  <si>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</si>
  <si>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</si>
  <si>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</si>
  <si>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</si>
  <si>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</si>
  <si>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</si>
  <si>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</si>
  <si>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</si>
  <si>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</si>
  <si>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</si>
  <si>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</si>
  <si>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</si>
  <si>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</si>
  <si>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</si>
  <si>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</si>
  <si>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</si>
  <si>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</si>
  <si>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</si>
  <si>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</si>
  <si>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</si>
  <si>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</si>
  <si>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</si>
  <si>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</si>
  <si>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</si>
  <si>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</si>
  <si>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</si>
  <si>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</si>
  <si>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</si>
  <si>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</si>
  <si>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</si>
  <si>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</si>
  <si>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</si>
  <si>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</si>
  <si>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</si>
  <si>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</si>
  <si>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</si>
  <si>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</si>
  <si>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</si>
  <si>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</si>
  <si>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</si>
  <si>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</si>
  <si>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</si>
  <si>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</si>
  <si>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</si>
  <si>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</si>
  <si>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</si>
  <si>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</si>
  <si>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</si>
  <si>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</si>
  <si>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</si>
  <si>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</si>
  <si>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</si>
  <si>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</si>
  <si>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</si>
  <si>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</si>
  <si>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</si>
  <si>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</si>
  <si>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</si>
  <si>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</si>
  <si>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</si>
  <si>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</si>
  <si>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</si>
  <si>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</si>
  <si>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</si>
  <si>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</si>
  <si>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</si>
  <si>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</si>
  <si>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</si>
  <si>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</si>
  <si>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</si>
  <si>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</si>
  <si>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</si>
  <si>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</si>
  <si>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</si>
  <si>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</si>
  <si>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</si>
  <si>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</si>
  <si>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</si>
  <si>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</si>
  <si>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</si>
  <si>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</si>
  <si>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</si>
  <si>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</si>
  <si>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</si>
  <si>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</si>
  <si>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</si>
  <si>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</si>
  <si>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</si>
  <si>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</si>
  <si>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</si>
  <si>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</si>
  <si>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</si>
  <si>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</si>
  <si>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</si>
  <si>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</si>
  <si>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</si>
  <si>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</si>
  <si>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</si>
  <si>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</si>
  <si>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</si>
  <si>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</si>
  <si>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</si>
  <si>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</si>
  <si>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</si>
  <si>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</si>
  <si>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</si>
  <si>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</si>
  <si>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</si>
  <si>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</si>
  <si>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</si>
  <si>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</si>
  <si>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</si>
  <si>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</si>
  <si>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</si>
  <si>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</si>
  <si>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</si>
  <si>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</si>
  <si>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</si>
  <si>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</si>
  <si>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</si>
  <si>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</si>
  <si>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</si>
  <si>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</si>
  <si>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</si>
  <si>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</si>
  <si>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</si>
  <si>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</si>
  <si>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</si>
  <si>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</si>
  <si>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</si>
  <si>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</si>
  <si>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</si>
  <si>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</si>
  <si>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</si>
  <si>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</si>
  <si>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</si>
  <si>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</si>
  <si>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</si>
  <si>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</si>
  <si>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</si>
  <si>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</si>
  <si>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</si>
  <si>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</si>
  <si>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</si>
  <si>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</si>
  <si>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</si>
  <si>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</si>
  <si>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</si>
  <si>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</si>
  <si>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</si>
  <si>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</si>
  <si>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</si>
  <si>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</si>
  <si>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</si>
  <si>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</si>
  <si>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</si>
  <si>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</si>
  <si>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</si>
  <si>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</si>
  <si>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</si>
  <si>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</si>
  <si>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</si>
  <si>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</si>
  <si>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</si>
  <si>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</si>
  <si>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</si>
  <si>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</si>
  <si>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</si>
  <si>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</si>
  <si>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</si>
  <si>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</si>
  <si>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</si>
  <si>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</si>
  <si>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</si>
  <si>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</si>
  <si>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</si>
  <si>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</si>
  <si>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</si>
  <si>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</si>
  <si>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</si>
  <si>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</si>
  <si>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</si>
  <si>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</si>
  <si>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</si>
  <si>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</si>
  <si>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</si>
  <si>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</si>
  <si>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</si>
  <si>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</si>
  <si>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</si>
  <si>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</si>
  <si>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</si>
  <si>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</si>
  <si>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</si>
  <si>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</si>
  <si>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</si>
  <si>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</si>
  <si>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</si>
  <si>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</si>
  <si>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</si>
  <si>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</si>
  <si>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</si>
  <si>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</si>
  <si>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</si>
  <si>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</si>
  <si>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</si>
  <si>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</si>
  <si>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</si>
  <si>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</si>
  <si>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</si>
  <si>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</si>
  <si>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</si>
  <si>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</si>
  <si>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</si>
  <si>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</si>
  <si>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</si>
  <si>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</si>
  <si>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</si>
  <si>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</si>
  <si>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</si>
  <si>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</si>
  <si>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</si>
  <si>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</si>
  <si>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</si>
  <si>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</si>
  <si>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</si>
  <si>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</si>
  <si>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</si>
  <si>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</si>
  <si>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</si>
  <si>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</si>
  <si>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</si>
  <si>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</si>
  <si>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</si>
  <si>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</si>
  <si>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</si>
  <si>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</si>
  <si>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</si>
  <si>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</si>
  <si>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</si>
  <si>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</si>
  <si>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</si>
  <si>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</si>
  <si>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</si>
  <si>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</si>
  <si>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</si>
  <si>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</si>
  <si>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</si>
  <si>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</si>
  <si>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</si>
  <si>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</si>
  <si>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</si>
  <si>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</si>
  <si>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</si>
  <si>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</si>
  <si>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</si>
  <si>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</si>
  <si>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</si>
  <si>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</si>
  <si>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</si>
  <si>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</si>
  <si>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</si>
  <si>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</si>
  <si>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</si>
  <si>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</si>
  <si>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</si>
  <si>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</si>
  <si>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</si>
  <si>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</si>
  <si>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</si>
  <si>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</si>
  <si>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</si>
  <si>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</si>
  <si>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</si>
  <si>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</si>
  <si>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</si>
  <si>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</si>
  <si>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</si>
  <si>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</si>
  <si>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</si>
  <si>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</si>
  <si>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</si>
  <si>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</si>
  <si>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</si>
  <si>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</si>
  <si>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</si>
  <si>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</si>
  <si>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</si>
  <si>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</si>
  <si>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</si>
  <si>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</si>
  <si>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</si>
  <si>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</si>
  <si>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</si>
  <si>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</si>
  <si>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</si>
  <si>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</si>
  <si>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</si>
  <si>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</si>
  <si>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</si>
  <si>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</si>
  <si>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</si>
  <si>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</si>
  <si>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</si>
  <si>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</si>
  <si>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</si>
  <si>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</si>
  <si>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</si>
  <si>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</si>
  <si>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</si>
  <si>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</si>
  <si>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</si>
  <si>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</si>
  <si>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</si>
  <si>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</si>
  <si>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</si>
  <si>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</si>
  <si>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</si>
  <si>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</si>
  <si>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</si>
  <si>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</si>
  <si>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</si>
  <si>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</si>
  <si>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</si>
  <si>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</si>
  <si>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</si>
  <si>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</si>
  <si>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</si>
  <si>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</si>
  <si>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</si>
  <si>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</si>
  <si>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</si>
  <si>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</si>
  <si>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</si>
  <si>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</si>
  <si>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</si>
  <si>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</si>
  <si>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</si>
  <si>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</si>
  <si>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</si>
  <si>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</si>
  <si>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</si>
  <si>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</si>
  <si>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</si>
  <si>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</si>
  <si>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</si>
  <si>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</si>
  <si>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</si>
  <si>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</si>
  <si>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</si>
  <si>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</si>
  <si>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</si>
  <si>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</si>
  <si>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</si>
  <si>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</si>
  <si>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</si>
  <si>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</si>
  <si>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</si>
  <si>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</si>
  <si>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</si>
  <si>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</si>
  <si>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</si>
  <si>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</si>
  <si>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</si>
  <si>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</si>
  <si>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</si>
  <si>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</si>
  <si>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</si>
  <si>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</si>
  <si>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</si>
  <si>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</si>
  <si>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</si>
  <si>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</si>
  <si>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</si>
  <si>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</si>
  <si>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</si>
  <si>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</si>
  <si>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</si>
  <si>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</si>
  <si>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</si>
  <si>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</si>
  <si>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</si>
  <si>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</si>
  <si>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</si>
  <si>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</si>
  <si>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</si>
  <si>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</si>
  <si>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</si>
  <si>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</si>
  <si>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</si>
  <si>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</si>
  <si>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</si>
  <si>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</si>
  <si>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</si>
  <si>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</si>
  <si>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</si>
  <si>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</si>
  <si>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</si>
  <si>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</si>
  <si>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</si>
  <si>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</si>
  <si>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</si>
  <si>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</si>
  <si>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</si>
  <si>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</si>
  <si>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</si>
  <si>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</si>
  <si>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</si>
  <si>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</si>
  <si>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</si>
  <si>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</si>
  <si>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</si>
  <si>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</si>
  <si>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</si>
  <si>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</si>
  <si>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</si>
  <si>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</si>
  <si>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</si>
  <si>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</si>
  <si>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</si>
  <si>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</si>
  <si>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</si>
  <si>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</si>
  <si>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</si>
  <si>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</si>
  <si>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</si>
  <si>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</si>
  <si>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</si>
  <si>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</si>
  <si>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</si>
  <si>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</si>
  <si>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</si>
  <si>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</si>
  <si>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</si>
  <si>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</si>
  <si>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</si>
  <si>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</si>
  <si>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</si>
  <si>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</si>
  <si>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</si>
  <si>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</si>
  <si>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</si>
  <si>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</si>
  <si>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</si>
  <si>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</si>
  <si>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</si>
  <si>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</si>
  <si>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</si>
  <si>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</si>
  <si>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</si>
  <si>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</si>
  <si>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</si>
  <si>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</si>
  <si>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</si>
  <si>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</si>
  <si>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</si>
  <si>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</si>
  <si>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</si>
  <si>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</si>
  <si>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</si>
  <si>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</si>
  <si>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</si>
  <si>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</si>
  <si>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</si>
  <si>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</si>
  <si>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</si>
  <si>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</si>
  <si>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</si>
  <si>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</si>
  <si>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</si>
  <si>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</si>
  <si>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</si>
  <si>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</si>
  <si>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</si>
  <si>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</si>
  <si>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</si>
  <si>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</si>
  <si>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</si>
  <si>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</si>
  <si>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</si>
  <si>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</si>
  <si>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</si>
  <si>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</si>
  <si>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</si>
  <si>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</si>
  <si>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</si>
  <si>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</si>
  <si>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</si>
  <si>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</si>
  <si>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</si>
  <si>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</si>
  <si>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</si>
  <si>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</si>
  <si>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</si>
  <si>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</si>
  <si>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</si>
  <si>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</si>
  <si>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</si>
  <si>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</si>
  <si>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</si>
  <si>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</si>
  <si>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</si>
  <si>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</si>
  <si>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</si>
  <si>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</si>
  <si>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</si>
  <si>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</si>
  <si>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</si>
  <si>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</si>
  <si>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</si>
  <si>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</si>
  <si>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</si>
  <si>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</si>
  <si>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</si>
  <si>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</si>
  <si>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</si>
  <si>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</si>
  <si>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</si>
  <si>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</si>
  <si>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</si>
  <si>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</si>
  <si>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</si>
  <si>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</si>
  <si>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</si>
  <si>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</si>
  <si>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</si>
  <si>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</si>
  <si>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</si>
  <si>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</si>
  <si>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</si>
  <si>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</si>
  <si>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</si>
  <si>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</si>
  <si>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</si>
  <si>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</si>
  <si>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</si>
  <si>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</si>
  <si>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</si>
  <si>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</si>
  <si>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</si>
  <si>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</si>
  <si>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</si>
  <si>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</si>
  <si>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</si>
  <si>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</si>
  <si>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</si>
  <si>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</si>
  <si>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</si>
  <si>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</si>
  <si>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</si>
  <si>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</si>
  <si>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</si>
  <si>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</si>
  <si>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</si>
  <si>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</si>
  <si>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</si>
  <si>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</si>
  <si>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</si>
  <si>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</si>
  <si>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</si>
  <si>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</si>
  <si>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</si>
  <si>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</si>
  <si>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</si>
  <si>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</si>
  <si>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</si>
  <si>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</si>
  <si>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</si>
  <si>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</si>
  <si>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</si>
  <si>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</si>
  <si>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</si>
  <si>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</si>
  <si>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</si>
  <si>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</si>
  <si>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</si>
  <si>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</si>
  <si>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</si>
  <si>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</si>
  <si>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</si>
  <si>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</si>
  <si>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</si>
  <si>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</si>
  <si>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</si>
  <si>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</si>
  <si>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</si>
  <si>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</si>
  <si>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</si>
  <si>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</si>
  <si>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</si>
  <si>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</si>
  <si>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</si>
  <si>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</si>
  <si>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</si>
  <si>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</si>
  <si>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</si>
  <si>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</si>
  <si>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</si>
  <si>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</si>
  <si>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</si>
  <si>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</si>
  <si>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</si>
  <si>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</si>
  <si>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</si>
  <si>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</si>
  <si>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</si>
  <si>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</si>
  <si>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</si>
  <si>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</si>
  <si>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</si>
  <si>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</si>
  <si>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</si>
  <si>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</si>
  <si>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</si>
  <si>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</si>
  <si>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</si>
  <si>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</si>
  <si>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</si>
  <si>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</si>
  <si>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</si>
  <si>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</si>
  <si>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</si>
  <si>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</si>
  <si>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</si>
  <si>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</si>
  <si>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</si>
  <si>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</si>
  <si>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</si>
  <si>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</si>
  <si>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</si>
  <si>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</si>
  <si>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</si>
  <si>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</si>
  <si>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</si>
  <si>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</si>
  <si>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</si>
  <si>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</si>
  <si>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</si>
  <si>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</si>
  <si>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</si>
  <si>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</si>
  <si>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</si>
  <si>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</si>
  <si>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</si>
  <si>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</si>
  <si>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</si>
  <si>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</si>
  <si>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</si>
  <si>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</si>
  <si>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</si>
  <si>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</si>
  <si>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</si>
  <si>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</si>
  <si>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</si>
  <si>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</si>
  <si>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</si>
  <si>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</si>
  <si>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</si>
  <si>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</si>
  <si>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</si>
  <si>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</si>
  <si>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</si>
  <si>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</si>
  <si>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</si>
  <si>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</si>
  <si>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</si>
  <si>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</si>
  <si>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</si>
  <si>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</si>
  <si>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</si>
  <si>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</si>
  <si>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</si>
  <si>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</si>
  <si>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</si>
  <si>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</si>
  <si>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</si>
  <si>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</si>
  <si>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</si>
  <si>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</si>
  <si>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</si>
  <si>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</si>
  <si>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</si>
  <si>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</si>
  <si>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</si>
  <si>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</si>
  <si>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</si>
  <si>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</si>
  <si>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</si>
  <si>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</si>
  <si>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</si>
  <si>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</si>
  <si>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</si>
  <si>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</si>
  <si>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</si>
  <si>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</si>
  <si>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</si>
  <si>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</si>
  <si>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</si>
  <si>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</si>
  <si>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</si>
  <si>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</si>
  <si>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</si>
  <si>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</si>
  <si>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</si>
  <si>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</si>
  <si>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</si>
  <si>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</si>
  <si>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</si>
  <si>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</si>
  <si>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</si>
  <si>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</si>
  <si>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</si>
  <si>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</si>
  <si>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</si>
  <si>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</si>
  <si>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</si>
  <si>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</si>
  <si>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</si>
  <si>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</si>
  <si>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</si>
  <si>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</si>
  <si>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</si>
  <si>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</si>
  <si>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</si>
  <si>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</si>
  <si>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</si>
  <si>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</si>
  <si>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</si>
  <si>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</si>
  <si>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</si>
  <si>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</si>
  <si>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</si>
  <si>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</si>
  <si>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</si>
  <si>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</si>
  <si>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</si>
  <si>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</si>
  <si>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</si>
  <si>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</si>
  <si>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</si>
  <si>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</si>
  <si>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</si>
  <si>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</si>
  <si>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</si>
  <si>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</si>
  <si>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</si>
  <si>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</si>
  <si>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</si>
  <si>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</si>
  <si>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</si>
  <si>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</si>
  <si>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</si>
  <si>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</si>
  <si>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</si>
  <si>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</si>
  <si>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</si>
  <si>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</si>
  <si>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</si>
  <si>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</si>
  <si>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</si>
  <si>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</si>
  <si>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</si>
  <si>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</si>
  <si>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</si>
  <si>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</si>
  <si>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</si>
  <si>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</si>
  <si>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</si>
  <si>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</si>
  <si>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</si>
  <si>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</si>
  <si>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</si>
  <si>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</si>
  <si>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</si>
  <si>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</si>
  <si>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</si>
  <si>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</si>
  <si>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</si>
  <si>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</si>
  <si>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</si>
  <si>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</si>
  <si>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</si>
  <si>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</si>
  <si>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</si>
  <si>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</si>
  <si>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</si>
  <si>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</si>
  <si>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</si>
  <si>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</si>
  <si>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</si>
  <si>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</si>
  <si>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</si>
  <si>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</si>
  <si>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</si>
  <si>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</si>
  <si>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</si>
  <si>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</si>
  <si>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</si>
  <si>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</si>
  <si>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</si>
  <si>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</si>
  <si>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</si>
  <si>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</si>
  <si>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</si>
  <si>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</si>
  <si>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</si>
  <si>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</si>
  <si>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</si>
  <si>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</si>
  <si>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</si>
  <si>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</si>
  <si>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</si>
  <si>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</si>
  <si>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</si>
  <si>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</si>
  <si>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</si>
  <si>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</si>
  <si>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</si>
  <si>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</si>
  <si>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</si>
  <si>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</si>
  <si>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</si>
  <si>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</si>
  <si>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</si>
  <si>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</si>
  <si>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</si>
  <si>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</si>
  <si>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</si>
  <si>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</si>
  <si>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</si>
  <si>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</si>
  <si>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</si>
  <si>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</si>
  <si>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</si>
  <si>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</si>
  <si>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</si>
  <si>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</si>
  <si>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</si>
  <si>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</si>
  <si>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</si>
  <si>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</si>
  <si>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</si>
  <si>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</si>
  <si>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</si>
  <si>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</si>
  <si>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</si>
  <si>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</si>
  <si>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</si>
  <si>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</si>
  <si>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</si>
  <si>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</si>
  <si>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</si>
  <si>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</si>
  <si>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</si>
  <si>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</si>
  <si>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</si>
  <si>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</si>
  <si>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</si>
  <si>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</si>
  <si>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</si>
  <si>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</si>
  <si>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</si>
  <si>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</si>
  <si>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</si>
  <si>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</si>
  <si>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</si>
  <si>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</si>
  <si>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</si>
  <si>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</si>
  <si>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</si>
  <si>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</si>
  <si>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</si>
  <si>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</si>
  <si>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</si>
  <si>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</si>
  <si>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</si>
  <si>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</si>
  <si>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</si>
  <si>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</si>
  <si>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</si>
  <si>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</si>
  <si>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</si>
  <si>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</si>
  <si>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</si>
  <si>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</si>
  <si>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</si>
  <si>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</si>
  <si>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</si>
  <si>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</si>
  <si>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</si>
  <si>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</si>
  <si>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</si>
  <si>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</si>
  <si>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</si>
  <si>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</si>
  <si>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</si>
  <si>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</si>
  <si>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</si>
  <si>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</si>
  <si>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</si>
  <si>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</si>
  <si>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</si>
  <si>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</si>
  <si>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</si>
  <si>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</si>
  <si>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</si>
  <si>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</si>
  <si>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</si>
  <si>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</si>
  <si>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</si>
  <si>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</si>
  <si>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</si>
  <si>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</si>
  <si>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</si>
  <si>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</si>
  <si>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</si>
  <si>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</si>
  <si>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</si>
  <si>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</si>
  <si>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</si>
  <si>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</si>
  <si>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</si>
  <si>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</si>
  <si>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</si>
  <si>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</si>
  <si>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</si>
  <si>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</si>
  <si>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</si>
  <si>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</si>
  <si>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</si>
  <si>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</si>
  <si>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</si>
  <si>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</si>
  <si>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</si>
  <si>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</si>
  <si>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</si>
  <si>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</si>
  <si>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</si>
  <si>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</si>
  <si>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</si>
  <si>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</si>
  <si>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</si>
  <si>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</si>
  <si>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</si>
  <si>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</si>
  <si>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</si>
  <si>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</si>
  <si>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</si>
  <si>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</si>
  <si>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</si>
  <si>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</si>
  <si>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</si>
  <si>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</si>
  <si>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</si>
  <si>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</si>
  <si>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</si>
  <si>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</si>
  <si>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</si>
  <si>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</si>
  <si>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</si>
  <si>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</si>
  <si>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</si>
  <si>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</si>
  <si>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</si>
  <si>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</si>
  <si>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</si>
  <si>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</si>
  <si>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</si>
  <si>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</si>
  <si>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</si>
  <si>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</si>
  <si>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</si>
  <si>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</si>
  <si>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</si>
  <si>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</si>
  <si>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</si>
  <si>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</si>
  <si>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</si>
  <si>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</si>
  <si>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</si>
  <si>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</si>
  <si>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</si>
  <si>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</si>
  <si>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</si>
  <si>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</si>
  <si>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</si>
  <si>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</si>
  <si>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</si>
  <si>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</si>
  <si>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</si>
  <si>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</si>
  <si>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</si>
  <si>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</si>
  <si>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</si>
  <si>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</si>
  <si>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</si>
  <si>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</si>
  <si>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</si>
  <si>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</si>
  <si>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</si>
  <si>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</si>
  <si>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</si>
  <si>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</si>
  <si>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</si>
  <si>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</si>
  <si>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</si>
  <si>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</si>
  <si>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</si>
  <si>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</si>
  <si>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</si>
  <si>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</si>
  <si>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</si>
  <si>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</si>
  <si>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</si>
  <si>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</si>
  <si>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</si>
  <si>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</si>
  <si>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</si>
  <si>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</si>
  <si>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</si>
  <si>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</si>
  <si>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</si>
  <si>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</si>
  <si>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</si>
  <si>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</si>
  <si>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</si>
  <si>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</si>
  <si>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</si>
  <si>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</si>
  <si>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</si>
  <si>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</si>
  <si>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</si>
  <si>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</si>
  <si>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</si>
  <si>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</si>
  <si>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</si>
  <si>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</si>
  <si>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</si>
  <si>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</si>
  <si>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</si>
  <si>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</si>
  <si>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</si>
  <si>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</si>
  <si>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</si>
  <si>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</si>
  <si>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</si>
  <si>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</si>
  <si>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</si>
  <si>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</si>
  <si>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</si>
  <si>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</si>
  <si>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</si>
  <si>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</si>
  <si>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</si>
  <si>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</si>
  <si>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</si>
  <si>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</si>
  <si>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</si>
  <si>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</si>
  <si>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</si>
  <si>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</si>
  <si>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</si>
  <si>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</si>
  <si>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</si>
  <si>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</si>
  <si>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</si>
  <si>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</si>
  <si>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</si>
  <si>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</si>
  <si>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</si>
  <si>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</si>
  <si>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</si>
  <si>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</si>
  <si>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</si>
  <si>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</si>
  <si>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</si>
  <si>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</si>
  <si>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</si>
  <si>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</si>
  <si>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</si>
  <si>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</si>
  <si>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</si>
  <si>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</si>
  <si>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</si>
  <si>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</si>
  <si>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</si>
  <si>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</si>
  <si>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</si>
  <si>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</si>
  <si>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</si>
  <si>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</si>
  <si>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</si>
  <si>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</si>
  <si>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</si>
  <si>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</si>
  <si>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</si>
  <si>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</si>
  <si>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</si>
  <si>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</si>
  <si>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</si>
  <si>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</si>
  <si>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</si>
  <si>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</si>
  <si>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</si>
  <si>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</si>
  <si>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</si>
  <si>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</si>
  <si>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</si>
  <si>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</si>
  <si>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</si>
  <si>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</si>
  <si>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</si>
  <si>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</si>
  <si>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</si>
  <si>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</si>
  <si>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</si>
  <si>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</si>
  <si>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</si>
  <si>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</si>
  <si>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</si>
  <si>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</si>
  <si>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</si>
  <si>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</si>
  <si>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</si>
  <si>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</si>
  <si>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</si>
  <si>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</si>
  <si>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</si>
  <si>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</si>
  <si>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</si>
  <si>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</si>
  <si>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</si>
  <si>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</si>
  <si>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</si>
  <si>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</si>
  <si>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</si>
  <si>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</si>
  <si>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</si>
  <si>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</si>
  <si>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</si>
  <si>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</si>
  <si>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</si>
  <si>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</si>
  <si>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</si>
  <si>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</si>
  <si>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</si>
  <si>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</si>
  <si>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</si>
  <si>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</si>
  <si>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</si>
  <si>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</si>
  <si>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</si>
  <si>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</si>
  <si>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</si>
  <si>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</si>
  <si>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</si>
  <si>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</si>
  <si>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</si>
  <si>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</si>
  <si>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</si>
  <si>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</si>
  <si>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</si>
  <si>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</si>
  <si>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</si>
  <si>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</si>
  <si>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</si>
  <si>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</si>
  <si>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</si>
  <si>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</si>
  <si>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</si>
  <si>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</si>
  <si>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</si>
  <si>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</si>
  <si>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</si>
  <si>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</si>
  <si>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</si>
  <si>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</si>
  <si>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</si>
  <si>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</si>
  <si>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</si>
  <si>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</si>
  <si>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</si>
  <si>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</si>
  <si>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</si>
  <si>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</si>
  <si>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</si>
  <si>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</si>
  <si>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</si>
  <si>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</si>
  <si>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</si>
  <si>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</si>
  <si>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</si>
  <si>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</si>
  <si>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</si>
  <si>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</si>
  <si>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</si>
  <si>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</si>
  <si>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</si>
  <si>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</si>
  <si>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</si>
  <si>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</si>
  <si>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</si>
  <si>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</si>
  <si>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</si>
  <si>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</si>
  <si>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</si>
  <si>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</si>
  <si>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</si>
  <si>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</si>
  <si>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</si>
  <si>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</si>
  <si>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</si>
  <si>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</si>
  <si>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</si>
  <si>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</si>
  <si>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</si>
  <si>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</si>
  <si>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</si>
  <si>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</si>
  <si>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</si>
  <si>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</si>
  <si>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</si>
  <si>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</si>
  <si>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</si>
  <si>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</si>
  <si>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</si>
  <si>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</si>
  <si>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</si>
  <si>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</si>
  <si>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</si>
  <si>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</si>
  <si>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</si>
  <si>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</si>
  <si>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</si>
  <si>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</si>
  <si>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</si>
  <si>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</si>
  <si>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</si>
  <si>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</si>
  <si>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</si>
  <si>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</si>
  <si>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</si>
  <si>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</si>
  <si>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</si>
  <si>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</si>
  <si>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</si>
  <si>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</si>
  <si>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</si>
  <si>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</si>
  <si>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</si>
  <si>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</si>
  <si>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</si>
  <si>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</si>
  <si>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</si>
  <si>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</si>
  <si>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</si>
  <si>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</si>
  <si>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</si>
  <si>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</si>
  <si>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</si>
  <si>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</si>
  <si>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</si>
  <si>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</si>
  <si>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</si>
  <si>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</si>
  <si>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</si>
  <si>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</si>
  <si>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</si>
  <si>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</si>
  <si>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</si>
  <si>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</si>
  <si>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</si>
  <si>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</si>
  <si>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</si>
  <si>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</si>
  <si>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</si>
  <si>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</si>
  <si>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</si>
  <si>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</si>
  <si>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</si>
  <si>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</si>
  <si>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</si>
  <si>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</si>
  <si>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</si>
  <si>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</si>
  <si>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</si>
  <si>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</si>
  <si>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</si>
  <si>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</si>
  <si>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</si>
  <si>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</si>
  <si>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</si>
  <si>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</si>
  <si>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</si>
  <si>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</si>
  <si>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</si>
  <si>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</si>
  <si>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</si>
  <si>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</si>
  <si>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</si>
  <si>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</si>
  <si>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</si>
  <si>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</si>
  <si>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</si>
  <si>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</si>
  <si>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</si>
  <si>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</si>
  <si>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</si>
  <si>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</si>
  <si>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</si>
  <si>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</si>
  <si>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</si>
  <si>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</si>
  <si>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</si>
  <si>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</si>
  <si>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</si>
  <si>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</si>
  <si>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</si>
  <si>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</si>
  <si>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</si>
  <si>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</si>
  <si>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</si>
  <si>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</si>
  <si>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</si>
  <si>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</si>
  <si>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</si>
  <si>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</si>
  <si>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</si>
  <si>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</si>
  <si>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</si>
  <si>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</si>
  <si>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</si>
  <si>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</si>
  <si>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</si>
  <si>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</si>
  <si>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</si>
  <si>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</si>
  <si>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</si>
  <si>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</si>
  <si>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</si>
  <si>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</si>
  <si>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</si>
  <si>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</si>
  <si>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</si>
  <si>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</si>
  <si>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</si>
  <si>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</si>
  <si>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</si>
  <si>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</si>
  <si>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</si>
  <si>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</si>
  <si>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</si>
  <si>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</si>
  <si>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</si>
  <si>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</si>
  <si>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</si>
  <si>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</si>
  <si>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</si>
  <si>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</si>
  <si>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</si>
  <si>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</si>
  <si>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</si>
  <si>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</si>
  <si>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</si>
  <si>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</si>
  <si>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</si>
  <si>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</si>
  <si>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</si>
  <si>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</si>
  <si>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</si>
  <si>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</si>
  <si>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</si>
  <si>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</si>
  <si>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</si>
  <si>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</si>
  <si>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</si>
  <si>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</si>
  <si>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</si>
  <si>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</si>
  <si>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</si>
  <si>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</si>
  <si>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</si>
  <si>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</si>
  <si>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</si>
  <si>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</si>
  <si>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</si>
  <si>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</si>
  <si>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</si>
  <si>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</si>
  <si>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</si>
  <si>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</si>
  <si>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</si>
  <si>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</si>
  <si>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</si>
  <si>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</si>
  <si>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</si>
  <si>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</si>
  <si>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</si>
  <si>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</si>
  <si>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</si>
  <si>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</si>
  <si>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</si>
  <si>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</si>
  <si>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</si>
  <si>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</si>
  <si>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</si>
  <si>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</si>
  <si>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</si>
  <si>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</si>
  <si>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</si>
  <si>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</si>
  <si>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</si>
  <si>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</si>
  <si>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</si>
  <si>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</si>
  <si>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</si>
  <si>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</si>
  <si>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</si>
  <si>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</si>
  <si>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</si>
  <si>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</si>
  <si>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</si>
  <si>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</si>
  <si>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</si>
  <si>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</si>
  <si>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</si>
  <si>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</si>
  <si>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</si>
  <si>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</si>
  <si>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</si>
  <si>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</si>
  <si>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</si>
  <si>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</si>
  <si>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</si>
  <si>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</si>
  <si>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</si>
  <si>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</si>
  <si>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</si>
  <si>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</si>
  <si>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</si>
  <si>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</si>
  <si>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</si>
  <si>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</si>
  <si>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</si>
  <si>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</si>
  <si>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</si>
  <si>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</si>
  <si>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</si>
  <si>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</si>
  <si>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</si>
  <si>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</si>
  <si>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</si>
  <si>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</si>
  <si>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</si>
  <si>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</si>
  <si>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</si>
  <si>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</si>
  <si>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</si>
  <si>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</si>
  <si>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</si>
  <si>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</si>
  <si>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</si>
  <si>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</si>
  <si>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</si>
  <si>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</si>
  <si>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</si>
  <si>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</si>
  <si>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</si>
  <si>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</si>
  <si>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</si>
  <si>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</si>
  <si>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</si>
  <si>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</si>
  <si>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</si>
  <si>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</si>
  <si>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</si>
  <si>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</si>
  <si>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</si>
  <si>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</si>
  <si>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</si>
  <si>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</si>
  <si>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</si>
  <si>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</si>
  <si>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</si>
  <si>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</si>
  <si>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</si>
  <si>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</si>
  <si>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</si>
  <si>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</si>
  <si>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</si>
  <si>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</si>
  <si>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</si>
  <si>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</si>
  <si>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</si>
  <si>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</si>
  <si>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</si>
  <si>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</si>
  <si>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</si>
  <si>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</si>
  <si>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</si>
  <si>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</si>
  <si>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</si>
  <si>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</si>
  <si>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</si>
  <si>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</si>
  <si>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</si>
  <si>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</si>
  <si>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</si>
  <si>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</si>
  <si>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</si>
  <si>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</si>
  <si>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</si>
  <si>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</si>
  <si>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</si>
  <si>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</si>
  <si>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</si>
  <si>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</si>
  <si>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</si>
  <si>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</si>
  <si>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</si>
  <si>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</si>
  <si>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</si>
  <si>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</si>
  <si>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</si>
  <si>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</si>
  <si>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</si>
  <si>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</si>
  <si>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</si>
  <si>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</si>
  <si>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</si>
  <si>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</si>
  <si>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</si>
  <si>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</si>
  <si>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</si>
  <si>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</si>
  <si>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</si>
  <si>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</si>
  <si>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</si>
  <si>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</si>
  <si>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</si>
  <si>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</si>
  <si>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</si>
  <si>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</si>
  <si>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</si>
  <si>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</si>
  <si>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</si>
  <si>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</si>
  <si>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</si>
  <si>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</si>
  <si>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</si>
  <si>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</si>
  <si>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</si>
  <si>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</si>
  <si>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</si>
  <si>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</si>
  <si>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</si>
  <si>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</si>
  <si>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</si>
  <si>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</si>
  <si>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</si>
  <si>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</si>
  <si>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</si>
  <si>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</si>
  <si>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</si>
  <si>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</si>
  <si>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</si>
  <si>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</si>
  <si>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</si>
  <si>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</si>
  <si>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</si>
  <si>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</si>
  <si>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</si>
  <si>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</si>
  <si>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</si>
  <si>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</si>
  <si>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</si>
  <si>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</si>
  <si>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</si>
  <si>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</si>
  <si>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</si>
  <si>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</si>
  <si>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</si>
  <si>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</si>
  <si>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</si>
  <si>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</si>
  <si>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</si>
  <si>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</si>
  <si>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</si>
  <si>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</si>
  <si>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</si>
  <si>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</si>
  <si>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</si>
  <si>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</si>
  <si>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</si>
  <si>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</si>
  <si>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</si>
  <si>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</si>
  <si>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</si>
  <si>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</si>
  <si>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</si>
  <si>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</si>
  <si>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</si>
  <si>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</si>
  <si>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</si>
  <si>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</si>
  <si>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</si>
  <si>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</si>
  <si>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</si>
  <si>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</si>
  <si>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</si>
  <si>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</si>
  <si>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</si>
  <si>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</si>
  <si>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</si>
  <si>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</si>
  <si>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</si>
  <si>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</si>
  <si>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</si>
  <si>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</si>
  <si>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</si>
  <si>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</si>
  <si>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</si>
  <si>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</si>
  <si>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</si>
  <si>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</si>
  <si>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</si>
  <si>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</si>
  <si>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</si>
  <si>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</si>
  <si>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</si>
  <si>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</si>
  <si>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</si>
  <si>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</si>
  <si>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</si>
  <si>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</si>
  <si>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</si>
  <si>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</si>
  <si>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</si>
  <si>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</si>
  <si>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</si>
  <si>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</si>
  <si>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</si>
  <si>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</si>
  <si>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</si>
  <si>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</si>
  <si>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</si>
  <si>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</si>
  <si>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</si>
  <si>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</si>
  <si>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</si>
  <si>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</si>
  <si>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</si>
  <si>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</si>
  <si>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</si>
  <si>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</si>
  <si>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</si>
  <si>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</si>
  <si>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</si>
  <si>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</si>
  <si>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</si>
  <si>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</si>
  <si>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</si>
  <si>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</si>
  <si>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</si>
  <si>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</si>
  <si>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</si>
  <si>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</si>
  <si>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</si>
  <si>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</si>
  <si>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</si>
  <si>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</si>
  <si>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</si>
  <si>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</si>
  <si>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</si>
  <si>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</si>
  <si>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</si>
  <si>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</si>
  <si>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</si>
  <si>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</si>
  <si>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</si>
  <si>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</si>
  <si>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</si>
  <si>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</si>
  <si>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</si>
  <si>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</si>
  <si>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</si>
  <si>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</si>
  <si>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</si>
  <si>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</si>
  <si>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</si>
  <si>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</si>
  <si>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</si>
  <si>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</si>
  <si>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</si>
  <si>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</si>
  <si>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</si>
  <si>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</si>
  <si>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</si>
  <si>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</si>
  <si>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</si>
  <si>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</si>
  <si>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</si>
  <si>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</si>
  <si>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</si>
  <si>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</si>
  <si>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</si>
  <si>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</si>
  <si>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</si>
  <si>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</si>
  <si>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</si>
  <si>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</si>
  <si>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</si>
  <si>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</si>
  <si>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</si>
  <si>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</si>
  <si>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</si>
  <si>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</si>
  <si>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</si>
  <si>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</si>
  <si>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</si>
  <si>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</si>
  <si>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</si>
  <si>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</si>
  <si>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</si>
  <si>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</si>
  <si>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</si>
  <si>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</si>
  <si>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</si>
  <si>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</si>
  <si>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</si>
  <si>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</si>
  <si>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</si>
  <si>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</si>
  <si>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</si>
  <si>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</si>
  <si>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</si>
  <si>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</si>
  <si>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</si>
  <si>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</si>
  <si>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</si>
  <si>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</si>
  <si>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</si>
  <si>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</si>
  <si>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</si>
  <si>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</si>
  <si>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</si>
  <si>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</si>
  <si>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</si>
  <si>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</si>
  <si>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</si>
  <si>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</si>
  <si>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</si>
  <si>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</si>
  <si>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</si>
  <si>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</si>
  <si>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</si>
  <si>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</si>
  <si>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</si>
  <si>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</si>
  <si>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</si>
  <si>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</si>
  <si>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</si>
  <si>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</si>
  <si>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</si>
  <si>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</si>
  <si>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</si>
  <si>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</si>
  <si>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</si>
  <si>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</si>
  <si>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</si>
  <si>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</si>
  <si>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</si>
  <si>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</si>
  <si>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</si>
  <si>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</si>
  <si>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</si>
  <si>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</si>
  <si>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</si>
  <si>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</si>
  <si>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</si>
  <si>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</si>
  <si>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</si>
  <si>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</si>
  <si>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</si>
  <si>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</si>
  <si>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</si>
  <si>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</si>
  <si>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</si>
  <si>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</si>
  <si>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</si>
  <si>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</si>
  <si>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</si>
  <si>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</si>
  <si>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</si>
  <si>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</si>
  <si>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</si>
  <si>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</si>
  <si>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</si>
  <si>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</si>
  <si>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</si>
  <si>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</si>
  <si>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</si>
  <si>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</si>
  <si>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</si>
  <si>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</si>
  <si>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</si>
  <si>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</si>
  <si>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</si>
  <si>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</si>
  <si>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</si>
  <si>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</si>
  <si>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</si>
  <si>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</si>
  <si>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</si>
  <si>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</si>
  <si>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</si>
  <si>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</si>
  <si>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</si>
  <si>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</si>
  <si>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</si>
  <si>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</si>
  <si>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</si>
  <si>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</si>
  <si>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</si>
  <si>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</si>
  <si>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</si>
  <si>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</si>
  <si>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</si>
  <si>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</si>
  <si>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</si>
  <si>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</si>
  <si>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</si>
  <si>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</si>
  <si>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</si>
  <si>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</si>
  <si>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</si>
  <si>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</si>
  <si>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</si>
  <si>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</si>
  <si>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</si>
  <si>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</si>
  <si>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</si>
  <si>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</si>
  <si>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</si>
  <si>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</si>
  <si>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</si>
  <si>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</si>
  <si>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</si>
  <si>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</si>
  <si>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</si>
  <si>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</si>
  <si>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</si>
  <si>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</si>
  <si>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</si>
  <si>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</si>
  <si>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</si>
  <si>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</si>
  <si>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</si>
  <si>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</si>
  <si>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</si>
  <si>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</si>
  <si>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</si>
  <si>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</si>
  <si>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</si>
  <si>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</si>
  <si>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</si>
  <si>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</si>
  <si>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</si>
  <si>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</si>
  <si>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</si>
  <si>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</si>
  <si>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</si>
  <si>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</si>
  <si>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</si>
  <si>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</si>
  <si>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</si>
  <si>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</si>
  <si>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</si>
  <si>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</si>
  <si>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</si>
  <si>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</si>
  <si>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</si>
  <si>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</si>
  <si>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</si>
  <si>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</si>
  <si>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</si>
  <si>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</si>
  <si>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</si>
  <si>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</si>
  <si>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</si>
  <si>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</si>
  <si>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</si>
  <si>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</si>
  <si>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</si>
  <si>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</si>
  <si>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</si>
  <si>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</si>
  <si>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</si>
  <si>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</si>
  <si>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</si>
  <si>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</si>
  <si>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</si>
  <si>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</si>
  <si>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</si>
  <si>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</si>
  <si>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</si>
  <si>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</si>
  <si>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</si>
  <si>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</si>
  <si>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</si>
  <si>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</si>
  <si>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</si>
  <si>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</si>
  <si>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</si>
  <si>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</si>
  <si>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</si>
  <si>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</si>
  <si>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</si>
  <si>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</si>
  <si>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</si>
  <si>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</si>
  <si>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</si>
  <si>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</si>
  <si>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</si>
  <si>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</si>
  <si>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</si>
  <si>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</si>
  <si>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</si>
  <si>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</si>
  <si>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</si>
  <si>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</si>
  <si>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</si>
  <si>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</si>
  <si>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</si>
  <si>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</si>
  <si>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</si>
  <si>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</si>
  <si>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</si>
  <si>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</si>
  <si>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</si>
  <si>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</si>
  <si>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</si>
  <si>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</si>
  <si>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</si>
  <si>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</si>
  <si>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</si>
  <si>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</si>
  <si>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</si>
  <si>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</si>
  <si>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</si>
  <si>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</si>
  <si>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</si>
  <si>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</si>
  <si>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</si>
  <si>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</si>
  <si>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</si>
  <si>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</si>
  <si>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</si>
  <si>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</si>
  <si>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</si>
  <si>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</si>
  <si>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</si>
  <si>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</si>
  <si>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</si>
  <si>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</si>
  <si>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</si>
  <si>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</si>
  <si>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</si>
  <si>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</si>
  <si>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</si>
  <si>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</si>
  <si>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</si>
  <si>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</si>
  <si>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</si>
  <si>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</si>
  <si>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</si>
  <si>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</si>
  <si>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</si>
  <si>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</si>
  <si>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</si>
  <si>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</si>
  <si>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</si>
  <si>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</si>
  <si>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</si>
  <si>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</si>
  <si>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</si>
  <si>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</si>
  <si>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</si>
  <si>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</si>
  <si>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</si>
  <si>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</si>
  <si>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</si>
  <si>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</si>
  <si>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</si>
  <si>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</si>
  <si>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</si>
  <si>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</si>
  <si>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</si>
  <si>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</si>
  <si>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</si>
  <si>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</si>
  <si>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</si>
  <si>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</si>
  <si>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</si>
  <si>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</si>
  <si>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</si>
  <si>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</si>
  <si>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</si>
  <si>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</si>
  <si>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</si>
  <si>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</si>
  <si>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</si>
  <si>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</si>
  <si>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</si>
  <si>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</si>
  <si>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</si>
  <si>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</si>
  <si>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</si>
  <si>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</si>
  <si>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</si>
  <si>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</si>
  <si>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</si>
  <si>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</si>
  <si>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</si>
  <si>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</si>
  <si>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</si>
  <si>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</si>
  <si>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</si>
  <si>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</si>
  <si>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</si>
  <si>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</si>
  <si>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</si>
  <si>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</si>
  <si>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</si>
  <si>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</si>
  <si>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</si>
  <si>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</si>
  <si>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</si>
  <si>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</si>
  <si>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</si>
  <si>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</si>
  <si>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</si>
  <si>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</si>
  <si>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</si>
  <si>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</si>
  <si>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</si>
  <si>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</si>
  <si>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</si>
  <si>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</si>
  <si>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</si>
  <si>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</si>
  <si>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</si>
  <si>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</si>
  <si>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</si>
  <si>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</si>
  <si>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</si>
  <si>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</si>
  <si>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</si>
  <si>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</si>
  <si>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</si>
  <si>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</si>
  <si>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</si>
  <si>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</si>
  <si>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</si>
  <si>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</si>
  <si>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</si>
  <si>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</si>
  <si>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</si>
  <si>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</si>
  <si>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</si>
  <si>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</si>
  <si>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</si>
  <si>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</si>
  <si>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</si>
  <si>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</si>
  <si>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</si>
  <si>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</si>
  <si>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</si>
  <si>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</si>
  <si>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</si>
  <si>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</si>
  <si>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</si>
  <si>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</si>
  <si>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</si>
  <si>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</si>
  <si>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</si>
  <si>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</si>
  <si>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</si>
  <si>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</si>
  <si>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</si>
  <si>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</si>
  <si>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</si>
  <si>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</si>
  <si>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</si>
  <si>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</si>
  <si>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</si>
  <si>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</si>
  <si>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</si>
  <si>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</si>
  <si>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</si>
  <si>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</si>
  <si>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</si>
  <si>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</si>
  <si>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</si>
  <si>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</si>
  <si>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</si>
  <si>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</si>
  <si>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</si>
  <si>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</si>
  <si>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</si>
  <si>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</si>
  <si>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</si>
  <si>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</si>
  <si>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</si>
  <si>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</si>
  <si>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</si>
  <si>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</si>
  <si>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</si>
  <si>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</si>
  <si>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</si>
  <si>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</si>
  <si>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</si>
  <si>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</si>
  <si>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</si>
  <si>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</si>
  <si>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</si>
  <si>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</si>
  <si>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</si>
  <si>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</si>
  <si>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</si>
  <si>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</si>
  <si>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</si>
  <si>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</si>
  <si>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</si>
  <si>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</si>
  <si>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</si>
  <si>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</si>
  <si>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</si>
  <si>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</si>
  <si>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</si>
  <si>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</si>
  <si>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</si>
  <si>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</si>
  <si>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</si>
  <si>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</si>
  <si>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</si>
  <si>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</si>
  <si>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</si>
  <si>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</si>
  <si>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</si>
  <si>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</si>
  <si>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</si>
  <si>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</si>
  <si>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</si>
  <si>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</si>
  <si>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</si>
  <si>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</si>
  <si>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</si>
  <si>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</si>
  <si>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</si>
  <si>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</si>
  <si>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</si>
  <si>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</si>
  <si>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</si>
  <si>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</si>
  <si>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</si>
  <si>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</si>
  <si>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</si>
  <si>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</si>
  <si>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</si>
  <si>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</si>
  <si>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</si>
  <si>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</si>
  <si>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</si>
  <si>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</si>
  <si>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</si>
  <si>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</si>
  <si>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</si>
  <si>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</si>
  <si>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</si>
  <si>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</si>
  <si>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</si>
  <si>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</si>
  <si>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</si>
  <si>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</si>
  <si>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</si>
  <si>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</si>
  <si>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</si>
  <si>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</si>
  <si>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</si>
  <si>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</si>
  <si>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</si>
  <si>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</si>
  <si>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</si>
  <si>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</si>
  <si>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</si>
  <si>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</si>
  <si>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</si>
  <si>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</si>
  <si>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</si>
  <si>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</si>
  <si>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</si>
  <si>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</si>
  <si>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</si>
  <si>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</si>
  <si>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</si>
  <si>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</si>
  <si>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</si>
  <si>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</si>
  <si>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</si>
  <si>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</si>
  <si>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</si>
  <si>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</si>
  <si>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</si>
  <si>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</si>
  <si>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</si>
  <si>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</si>
  <si>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</si>
  <si>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</si>
  <si>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</si>
  <si>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</si>
  <si>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</si>
  <si>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</si>
  <si>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</si>
  <si>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</si>
  <si>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</si>
  <si>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</si>
  <si>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</si>
  <si>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</si>
  <si>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</si>
  <si>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</si>
  <si>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</si>
  <si>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</si>
  <si>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</si>
  <si>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</si>
  <si>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</si>
  <si>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</si>
  <si>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</si>
  <si>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</si>
  <si>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</si>
  <si>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</si>
  <si>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</si>
  <si>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</si>
  <si>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</si>
  <si>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</si>
  <si>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</si>
  <si>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</si>
  <si>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</si>
  <si>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</si>
  <si>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</si>
  <si>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</si>
  <si>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</si>
  <si>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</si>
  <si>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</si>
  <si>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</si>
  <si>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</si>
  <si>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</si>
  <si>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</si>
  <si>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</si>
  <si>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</si>
  <si>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</si>
  <si>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</si>
  <si>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</si>
  <si>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</si>
  <si>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</si>
  <si>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</si>
  <si>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</si>
  <si>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</si>
  <si>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</si>
  <si>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</si>
  <si>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</si>
  <si>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</si>
  <si>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</si>
  <si>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</si>
  <si>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</si>
  <si>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</si>
  <si>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</si>
  <si>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</si>
  <si>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</si>
  <si>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</si>
  <si>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</si>
  <si>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</si>
  <si>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</si>
  <si>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</si>
  <si>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</si>
  <si>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</si>
  <si>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</si>
  <si>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</si>
  <si>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</si>
  <si>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</si>
  <si>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</si>
  <si>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</si>
  <si>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</si>
  <si>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</si>
  <si>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</si>
  <si>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</si>
  <si>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</si>
  <si>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</si>
  <si>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</si>
  <si>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</si>
  <si>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</si>
  <si>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</si>
  <si>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</si>
  <si>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</si>
  <si>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</si>
  <si>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</si>
  <si>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</si>
  <si>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</si>
  <si>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</si>
  <si>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</si>
  <si>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</si>
  <si>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</si>
  <si>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</si>
  <si>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</si>
  <si>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</si>
  <si>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</si>
  <si>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</si>
  <si>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</si>
  <si>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</si>
  <si>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</si>
  <si>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</si>
  <si>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</si>
  <si>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</si>
  <si>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</si>
  <si>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</si>
  <si>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</si>
  <si>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</si>
  <si>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</si>
  <si>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</si>
  <si>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</si>
  <si>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</si>
  <si>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</si>
  <si>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</si>
  <si>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</si>
  <si>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</si>
  <si>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</si>
  <si>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</si>
  <si>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</si>
  <si>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</si>
  <si>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</si>
  <si>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</si>
  <si>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</si>
  <si>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</si>
  <si>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</si>
  <si>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</si>
  <si>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</si>
  <si>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</si>
  <si>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</si>
  <si>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</si>
  <si>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</si>
  <si>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</si>
  <si>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</si>
  <si>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</si>
  <si>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</si>
  <si>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</si>
  <si>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</si>
  <si>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</si>
  <si>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</si>
  <si>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</si>
  <si>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</si>
  <si>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</si>
  <si>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</si>
  <si>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</si>
  <si>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</si>
  <si>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</si>
  <si>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</si>
  <si>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</si>
  <si>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</si>
  <si>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</si>
  <si>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</si>
  <si>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</si>
  <si>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</si>
  <si>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</si>
  <si>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</si>
  <si>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</si>
  <si>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</si>
  <si>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</si>
  <si>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</si>
  <si>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</si>
  <si>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</si>
  <si>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</si>
  <si>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</si>
  <si>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</si>
  <si>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</si>
  <si>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</si>
  <si>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</si>
  <si>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</si>
  <si>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</si>
  <si>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</si>
  <si>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</si>
  <si>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</si>
  <si>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</si>
  <si>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</si>
  <si>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</si>
  <si>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</si>
  <si>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</si>
  <si>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</si>
  <si>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</si>
  <si>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</si>
  <si>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</si>
  <si>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</si>
  <si>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</si>
  <si>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</si>
  <si>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</si>
  <si>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</si>
  <si>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</si>
  <si>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</si>
  <si>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</si>
  <si>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</si>
  <si>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</si>
  <si>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</si>
  <si>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</si>
  <si>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</si>
  <si>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</si>
  <si>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</si>
  <si>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</si>
  <si>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</si>
  <si>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</si>
  <si>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</si>
  <si>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</si>
  <si>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</si>
  <si>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</si>
  <si>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</si>
  <si>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</si>
  <si>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</si>
  <si>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</si>
  <si>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</si>
  <si>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</si>
  <si>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</si>
  <si>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</si>
  <si>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</si>
  <si>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</si>
  <si>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</si>
  <si>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</si>
  <si>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</si>
  <si>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</si>
  <si>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</si>
  <si>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</si>
  <si>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</si>
  <si>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</si>
  <si>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</si>
  <si>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</si>
  <si>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</si>
  <si>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</si>
  <si>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</si>
  <si>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</si>
  <si>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</si>
  <si>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</si>
  <si>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</si>
  <si>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</si>
  <si>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</si>
  <si>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</si>
  <si>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</si>
  <si>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</si>
  <si>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</si>
  <si>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</si>
  <si>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</si>
  <si>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</si>
  <si>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</si>
  <si>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</si>
  <si>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</si>
  <si>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</si>
  <si>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</si>
  <si>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</si>
  <si>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</si>
  <si>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</si>
  <si>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</si>
  <si>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</si>
  <si>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</si>
  <si>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</si>
  <si>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</si>
  <si>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</si>
  <si>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</si>
  <si>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</si>
  <si>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</si>
  <si>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</si>
  <si>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</si>
  <si>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</si>
  <si>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</si>
  <si>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</si>
  <si>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</si>
  <si>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</si>
  <si>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</si>
  <si>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</si>
  <si>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</si>
  <si>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</si>
  <si>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</si>
  <si>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</si>
  <si>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</si>
  <si>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</si>
  <si>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</si>
  <si>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</si>
  <si>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</si>
  <si>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</si>
  <si>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</si>
  <si>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</si>
  <si>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</si>
  <si>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</si>
  <si>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</si>
  <si>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</si>
  <si>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</si>
  <si>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</si>
  <si>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</si>
  <si>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</si>
  <si>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</si>
  <si>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</si>
  <si>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</si>
  <si>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</si>
  <si>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</si>
  <si>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</si>
  <si>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</si>
  <si>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</si>
  <si>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</si>
  <si>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</si>
  <si>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</si>
  <si>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</si>
  <si>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</si>
  <si>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</si>
  <si>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</si>
  <si>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</si>
  <si>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</si>
  <si>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</si>
  <si>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</si>
  <si>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</si>
  <si>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</si>
  <si>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</si>
  <si>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</si>
  <si>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</si>
  <si>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</si>
  <si>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</si>
  <si>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</si>
  <si>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</si>
  <si>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</si>
  <si>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</si>
  <si>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</si>
  <si>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</si>
  <si>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</si>
  <si>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</si>
  <si>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</si>
  <si>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</si>
  <si>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</si>
  <si>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</si>
  <si>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</si>
  <si>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</si>
  <si>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</si>
  <si>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</si>
  <si>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</si>
  <si>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</si>
  <si>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</si>
  <si>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</si>
  <si>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</si>
  <si>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</si>
  <si>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</si>
  <si>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</si>
  <si>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</si>
  <si>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</si>
  <si>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</si>
  <si>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</si>
  <si>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</si>
  <si>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</si>
  <si>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</si>
  <si>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</si>
  <si>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</si>
  <si>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</si>
  <si>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</si>
  <si>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</si>
  <si>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</si>
  <si>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</si>
  <si>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</si>
  <si>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</si>
  <si>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</si>
  <si>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</si>
  <si>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</si>
  <si>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</si>
  <si>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</si>
  <si>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</si>
  <si>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</si>
  <si>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</si>
  <si>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</si>
  <si>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</si>
  <si>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</si>
  <si>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</si>
  <si>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</si>
  <si>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</si>
  <si>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</si>
  <si>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</si>
  <si>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</si>
  <si>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</si>
  <si>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</si>
  <si>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</si>
  <si>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</si>
  <si>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</si>
  <si>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</si>
  <si>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</si>
  <si>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</si>
  <si>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</si>
  <si>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</si>
  <si>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</si>
  <si>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</si>
  <si>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</si>
  <si>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</si>
  <si>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</si>
  <si>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</si>
  <si>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</si>
  <si>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</si>
  <si>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</si>
  <si>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</si>
  <si>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</si>
  <si>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</si>
  <si>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</si>
  <si>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</si>
  <si>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</si>
  <si>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</si>
  <si>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</si>
  <si>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</si>
  <si>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</si>
  <si>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</si>
  <si>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</si>
  <si>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</si>
  <si>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</si>
  <si>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</si>
  <si>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</si>
  <si>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</si>
  <si>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</si>
  <si>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</si>
  <si>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</si>
  <si>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</si>
  <si>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</si>
  <si>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</si>
  <si>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</si>
  <si>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</si>
  <si>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</si>
  <si>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</si>
  <si>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</si>
  <si>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</si>
  <si>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</si>
  <si>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</si>
  <si>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</si>
  <si>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</si>
  <si>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</si>
  <si>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</si>
  <si>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</si>
  <si>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</si>
  <si>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</si>
  <si>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</si>
  <si>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</si>
  <si>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</si>
  <si>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</si>
  <si>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</si>
  <si>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</si>
  <si>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</si>
  <si>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</si>
  <si>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</si>
  <si>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</si>
  <si>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</si>
  <si>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</si>
  <si>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</si>
  <si>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</si>
  <si>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</si>
  <si>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</si>
  <si>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</si>
  <si>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</si>
  <si>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</si>
  <si>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</si>
  <si>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</si>
  <si>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</si>
  <si>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</si>
  <si>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</si>
  <si>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</si>
  <si>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</si>
  <si>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</si>
  <si>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</si>
  <si>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</si>
  <si>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</si>
  <si>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</si>
  <si>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</si>
  <si>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</si>
  <si>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</si>
  <si>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</si>
  <si>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</si>
  <si>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</si>
  <si>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</si>
  <si>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</si>
  <si>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</si>
  <si>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</si>
  <si>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</si>
  <si>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</si>
  <si>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</si>
  <si>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</si>
  <si>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</si>
  <si>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</si>
  <si>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</si>
  <si>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</si>
  <si>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</si>
  <si>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</si>
  <si>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</si>
  <si>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</si>
  <si>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</si>
  <si>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</si>
  <si>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</si>
  <si>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</si>
  <si>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</si>
  <si>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</si>
  <si>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</si>
  <si>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</si>
  <si>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</si>
  <si>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</si>
  <si>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</si>
  <si>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</si>
  <si>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</si>
  <si>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</si>
  <si>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</si>
  <si>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</si>
  <si>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</si>
  <si>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</si>
  <si>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</si>
  <si>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</si>
  <si>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</si>
  <si>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</si>
  <si>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</si>
  <si>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</si>
  <si>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</si>
  <si>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</si>
  <si>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</si>
  <si>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</si>
  <si>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</si>
  <si>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</si>
  <si>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</si>
  <si>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</si>
  <si>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</si>
  <si>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</si>
  <si>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</si>
  <si>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</si>
  <si>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</si>
  <si>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</si>
  <si>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</si>
  <si>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</si>
  <si>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</si>
  <si>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</si>
  <si>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</si>
  <si>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</si>
  <si>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</si>
  <si>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</si>
  <si>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</si>
  <si>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</si>
  <si>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</si>
  <si>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</si>
  <si>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</si>
  <si>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</si>
  <si>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</si>
  <si>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</si>
  <si>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</si>
  <si>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</si>
  <si>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</si>
  <si>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</si>
  <si>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</si>
  <si>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</si>
  <si>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</si>
  <si>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</si>
  <si>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</si>
  <si>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</si>
  <si>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</si>
  <si>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</si>
  <si>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</si>
  <si>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</si>
  <si>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</si>
  <si>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</si>
  <si>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</si>
  <si>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</si>
  <si>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</si>
  <si>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</si>
  <si>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</si>
  <si>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</si>
  <si>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</si>
  <si>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</si>
  <si>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</si>
  <si>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</si>
  <si>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</si>
  <si>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</si>
  <si>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</si>
  <si>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</si>
  <si>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</si>
  <si>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</si>
  <si>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</si>
  <si>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</si>
  <si>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</si>
  <si>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</si>
  <si>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</si>
  <si>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</si>
  <si>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</si>
  <si>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</si>
  <si>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</si>
  <si>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</si>
  <si>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</si>
  <si>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</si>
  <si>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</si>
  <si>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</si>
  <si>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</si>
  <si>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</si>
  <si>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</si>
  <si>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</si>
  <si>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</si>
  <si>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</si>
  <si>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</si>
  <si>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</si>
  <si>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</si>
  <si>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</si>
  <si>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</si>
  <si>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</si>
  <si>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</si>
  <si>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</si>
  <si>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</si>
  <si>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</si>
  <si>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</si>
  <si>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</si>
  <si>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</si>
  <si>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</si>
  <si>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</si>
  <si>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</si>
  <si>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</si>
  <si>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</si>
  <si>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</si>
  <si>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</si>
  <si>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</si>
  <si>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</si>
  <si>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</si>
  <si>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</si>
  <si>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</si>
  <si>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</si>
  <si>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</si>
  <si>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</si>
  <si>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</si>
  <si>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</si>
  <si>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</si>
  <si>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</si>
  <si>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</si>
  <si>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</si>
  <si>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</si>
  <si>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</si>
  <si>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</si>
  <si>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</si>
  <si>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</si>
  <si>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</si>
  <si>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</si>
  <si>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</si>
  <si>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</si>
  <si>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</si>
  <si>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</si>
  <si>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</si>
  <si>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</si>
  <si>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</si>
  <si>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</si>
  <si>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</si>
  <si>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</si>
  <si>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</si>
  <si>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</si>
  <si>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</si>
  <si>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</si>
  <si>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</si>
  <si>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</si>
  <si>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</si>
  <si>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</si>
  <si>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</si>
  <si>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</si>
  <si>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</si>
  <si>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</si>
  <si>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</si>
  <si>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</si>
  <si>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</si>
  <si>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</si>
  <si>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</si>
  <si>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</si>
  <si>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</si>
  <si>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</si>
  <si>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</si>
  <si>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</si>
  <si>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</si>
  <si>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</si>
  <si>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</si>
  <si>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</si>
  <si>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</si>
  <si>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</si>
  <si>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</si>
  <si>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</si>
  <si>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</si>
  <si>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</si>
  <si>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</si>
  <si>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</si>
  <si>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</si>
  <si>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</si>
  <si>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</si>
  <si>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</si>
  <si>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</si>
  <si>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</si>
  <si>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</si>
  <si>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</si>
  <si>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</si>
  <si>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</si>
  <si>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</si>
  <si>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</si>
  <si>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</si>
  <si>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</si>
  <si>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</si>
  <si>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</si>
  <si>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</si>
  <si>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</si>
  <si>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</si>
  <si>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</si>
  <si>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</si>
  <si>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</si>
  <si>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</si>
  <si>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</si>
  <si>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</si>
  <si>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</si>
  <si>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</si>
  <si>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</si>
  <si>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</si>
  <si>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</si>
  <si>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</si>
  <si>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</si>
  <si>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</si>
  <si>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</si>
  <si>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</si>
  <si>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</si>
  <si>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</si>
  <si>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</si>
  <si>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</si>
  <si>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</si>
  <si>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</si>
  <si>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</si>
  <si>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</si>
  <si>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</si>
  <si>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</si>
  <si>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</si>
  <si>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</si>
  <si>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</si>
  <si>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</si>
  <si>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</si>
  <si>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</si>
  <si>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</si>
  <si>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</si>
  <si>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</si>
  <si>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</si>
  <si>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</si>
  <si>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</si>
  <si>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</si>
  <si>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</si>
  <si>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</si>
  <si>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</si>
  <si>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</si>
  <si>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</si>
  <si>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</si>
  <si>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</si>
  <si>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</si>
  <si>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</si>
  <si>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</si>
  <si>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</si>
  <si>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</si>
  <si>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</si>
  <si>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</si>
  <si>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</si>
  <si>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</si>
  <si>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</si>
  <si>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</si>
  <si>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</si>
  <si>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</si>
  <si>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</si>
  <si>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</si>
  <si>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</si>
  <si>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</si>
  <si>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</si>
  <si>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</si>
  <si>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</si>
  <si>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</si>
  <si>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</si>
  <si>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</si>
  <si>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</si>
  <si>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</si>
  <si>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</si>
  <si>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</si>
  <si>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</si>
  <si>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</si>
  <si>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</si>
  <si>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</si>
  <si>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</si>
  <si>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</si>
  <si>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</si>
  <si>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</si>
  <si>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</si>
  <si>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</si>
  <si>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</si>
  <si>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</si>
  <si>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</si>
  <si>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</si>
  <si>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</si>
  <si>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</si>
  <si>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</si>
  <si>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</si>
  <si>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</si>
  <si>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</si>
  <si>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</si>
  <si>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</si>
  <si>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</si>
  <si>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</si>
  <si>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</si>
  <si>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</si>
  <si>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</si>
  <si>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</si>
  <si>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</si>
  <si>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</si>
  <si>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</si>
  <si>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</si>
  <si>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</si>
  <si>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</si>
  <si>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</si>
  <si>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</si>
  <si>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</si>
  <si>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</si>
  <si>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</si>
  <si>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</si>
  <si>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</si>
  <si>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</si>
  <si>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</si>
  <si>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</si>
  <si>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</si>
  <si>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</si>
  <si>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</si>
  <si>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</si>
  <si>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</si>
  <si>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</si>
  <si>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</si>
  <si>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</si>
  <si>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</si>
  <si>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</si>
  <si>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</si>
  <si>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</si>
  <si>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</si>
  <si>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</si>
  <si>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</si>
  <si>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</si>
  <si>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</si>
  <si>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</si>
  <si>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</si>
  <si>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</si>
  <si>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</si>
  <si>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</si>
  <si>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</si>
  <si>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</si>
  <si>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</si>
  <si>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</si>
  <si>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</si>
  <si>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</si>
  <si>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</si>
  <si>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</si>
  <si>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</si>
  <si>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</si>
  <si>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</si>
  <si>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</si>
  <si>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</si>
  <si>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</si>
  <si>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</si>
  <si>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</si>
  <si>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</si>
  <si>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</si>
  <si>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</si>
  <si>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</si>
  <si>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</si>
  <si>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</si>
  <si>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</si>
  <si>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</si>
  <si>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</si>
  <si>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</si>
  <si>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</si>
  <si>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</si>
  <si>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</si>
  <si>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</si>
  <si>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</si>
  <si>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</si>
  <si>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</si>
  <si>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</si>
  <si>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</si>
  <si>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</si>
  <si>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</si>
  <si>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</si>
  <si>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</si>
  <si>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</si>
  <si>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</si>
  <si>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</si>
  <si>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</si>
  <si>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</si>
  <si>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</si>
  <si>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</si>
  <si>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</si>
  <si>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</si>
  <si>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</si>
  <si>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</si>
  <si>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</si>
  <si>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</si>
  <si>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</si>
  <si>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</si>
  <si>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</si>
  <si>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</si>
  <si>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</si>
  <si>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</si>
  <si>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</si>
  <si>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</si>
  <si>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</si>
  <si>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</si>
  <si>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</si>
  <si>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</si>
  <si>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</si>
  <si>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</si>
  <si>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</si>
  <si>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</si>
  <si>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</si>
  <si>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</si>
  <si>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</si>
  <si>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</si>
  <si>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</si>
  <si>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</si>
  <si>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</si>
  <si>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</si>
  <si>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</si>
  <si>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</si>
  <si>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</si>
  <si>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</si>
  <si>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</si>
  <si>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</si>
  <si>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</si>
  <si>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</si>
  <si>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</si>
  <si>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</si>
  <si>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</si>
  <si>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</si>
  <si>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</si>
  <si>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</si>
  <si>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</si>
  <si>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</si>
  <si>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</si>
  <si>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</si>
  <si>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</si>
  <si>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</si>
  <si>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</si>
  <si>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</si>
  <si>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</si>
  <si>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</si>
  <si>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</si>
  <si>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</si>
  <si>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</si>
  <si>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</si>
  <si>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</si>
  <si>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</si>
  <si>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</si>
  <si>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</si>
  <si>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</si>
  <si>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</si>
  <si>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</si>
  <si>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</si>
  <si>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</si>
  <si>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</si>
  <si>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</si>
  <si>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</si>
  <si>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</si>
  <si>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</si>
  <si>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</si>
  <si>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</si>
  <si>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</si>
  <si>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</si>
  <si>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</si>
  <si>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</si>
  <si>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</si>
  <si>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</si>
  <si>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</si>
  <si>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</si>
  <si>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</si>
  <si>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</si>
  <si>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</si>
  <si>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</si>
  <si>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</si>
  <si>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</si>
  <si>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</si>
  <si>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</si>
  <si>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</si>
  <si>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</si>
  <si>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</si>
  <si>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</si>
  <si>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</si>
  <si>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</si>
  <si>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</si>
  <si>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</si>
  <si>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</si>
  <si>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</si>
  <si>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</si>
  <si>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</si>
  <si>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</si>
  <si>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</si>
  <si>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</si>
  <si>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</si>
  <si>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</si>
  <si>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</si>
  <si>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</si>
  <si>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</si>
  <si>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</si>
  <si>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</si>
  <si>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</si>
  <si>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</si>
  <si>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</si>
  <si>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</si>
  <si>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</si>
  <si>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</si>
  <si>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</si>
  <si>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</si>
  <si>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</si>
  <si>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</si>
  <si>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</si>
  <si>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</si>
  <si>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</si>
  <si>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</si>
  <si>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</si>
  <si>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</si>
  <si>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</si>
  <si>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</si>
  <si>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</si>
  <si>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</si>
  <si>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</si>
  <si>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</si>
  <si>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</si>
  <si>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</si>
  <si>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</si>
  <si>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</si>
  <si>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</si>
  <si>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</si>
  <si>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</si>
  <si>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</si>
  <si>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</si>
  <si>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</si>
  <si>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</si>
  <si>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</si>
  <si>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</si>
  <si>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</si>
  <si>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</si>
  <si>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</si>
  <si>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</si>
  <si>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</si>
  <si>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</si>
  <si>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</si>
  <si>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</si>
  <si>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</si>
  <si>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</si>
  <si>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</si>
  <si>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</si>
  <si>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</si>
  <si>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</si>
  <si>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</si>
  <si>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</si>
  <si>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</si>
  <si>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</si>
  <si>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</si>
  <si>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</si>
  <si>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</si>
  <si>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</si>
  <si>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</si>
  <si>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</si>
  <si>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</si>
  <si>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</si>
  <si>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</si>
  <si>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</si>
  <si>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</si>
  <si>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</si>
  <si>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</si>
  <si>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</si>
  <si>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</si>
  <si>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</si>
  <si>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</si>
  <si>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</si>
  <si>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</si>
  <si>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</si>
  <si>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</si>
  <si>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</si>
  <si>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</si>
  <si>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</si>
  <si>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</si>
  <si>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</si>
  <si>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</si>
  <si>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</si>
  <si>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</si>
  <si>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</si>
  <si>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</si>
  <si>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</si>
  <si>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</si>
  <si>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</si>
  <si>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</si>
  <si>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</si>
  <si>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</si>
  <si>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</si>
  <si>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</si>
  <si>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</si>
  <si>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</si>
  <si>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</si>
  <si>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</si>
  <si>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</si>
  <si>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</si>
  <si>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</si>
  <si>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</si>
  <si>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</si>
  <si>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</si>
  <si>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</si>
  <si>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</si>
  <si>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</si>
  <si>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</si>
  <si>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</si>
  <si>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</si>
  <si>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</si>
  <si>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</si>
  <si>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</si>
  <si>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</si>
  <si>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</si>
  <si>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</si>
  <si>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</si>
  <si>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</si>
  <si>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</si>
  <si>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</si>
  <si>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</si>
  <si>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</si>
  <si>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</si>
  <si>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</si>
  <si>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</si>
  <si>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</si>
  <si>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</si>
  <si>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</si>
  <si>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</si>
  <si>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</si>
  <si>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</si>
  <si>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</si>
  <si>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</si>
  <si>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</si>
  <si>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</si>
  <si>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</si>
  <si>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</si>
  <si>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</si>
  <si>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</si>
  <si>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</si>
  <si>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</si>
  <si>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</si>
  <si>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</si>
  <si>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</si>
  <si>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</si>
  <si>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</si>
  <si>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</si>
  <si>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</si>
  <si>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</si>
  <si>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</si>
  <si>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</si>
  <si>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</si>
  <si>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</si>
  <si>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</si>
  <si>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</si>
  <si>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</si>
  <si>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</si>
  <si>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</si>
  <si>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</si>
  <si>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</si>
  <si>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</si>
  <si>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</si>
  <si>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</si>
  <si>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</si>
  <si>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</si>
  <si>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</si>
  <si>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</si>
  <si>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</si>
  <si>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</si>
  <si>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</si>
  <si>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</si>
  <si>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</si>
  <si>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</si>
  <si>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</si>
  <si>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</si>
  <si>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</si>
  <si>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</si>
  <si>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</si>
  <si>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</si>
  <si>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</si>
  <si>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</si>
  <si>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</si>
  <si>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</si>
  <si>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</si>
  <si>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</si>
  <si>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</si>
  <si>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</si>
  <si>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</si>
  <si>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</si>
  <si>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</si>
  <si>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</si>
  <si>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</si>
  <si>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</si>
  <si>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</si>
  <si>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</si>
  <si>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</si>
  <si>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</si>
  <si>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</si>
  <si>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</si>
  <si>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</si>
  <si>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</si>
  <si>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</si>
  <si>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</si>
  <si>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</si>
  <si>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</si>
  <si>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</si>
  <si>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</si>
  <si>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</si>
  <si>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</si>
  <si>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</si>
  <si>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</si>
  <si>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</si>
  <si>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</si>
  <si>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</si>
  <si>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</si>
  <si>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</si>
  <si>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</si>
  <si>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</si>
  <si>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</si>
  <si>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</si>
  <si>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</si>
  <si>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</si>
  <si>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</si>
  <si>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</si>
  <si>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</si>
  <si>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</si>
  <si>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</si>
  <si>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</si>
  <si>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</si>
  <si>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</si>
  <si>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</si>
  <si>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</si>
  <si>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</si>
  <si>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</si>
  <si>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</si>
  <si>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</si>
  <si>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</si>
  <si>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</si>
  <si>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</si>
  <si>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</si>
  <si>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</si>
  <si>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</si>
  <si>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</si>
  <si>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</si>
  <si>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</si>
  <si>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</si>
  <si>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</si>
  <si>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</si>
  <si>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</si>
  <si>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</si>
  <si>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</si>
  <si>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</si>
  <si>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</si>
  <si>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</si>
  <si>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</si>
  <si>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</si>
  <si>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</si>
  <si>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</si>
  <si>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</si>
  <si>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</si>
  <si>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</si>
  <si>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</si>
  <si>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</si>
  <si>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</si>
  <si>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</si>
  <si>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</si>
  <si>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</si>
  <si>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</si>
  <si>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</si>
  <si>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</si>
  <si>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</si>
  <si>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</si>
  <si>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</si>
  <si>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</si>
  <si>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</si>
  <si>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</si>
  <si>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</si>
  <si>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</si>
  <si>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</si>
  <si>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</si>
  <si>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</si>
  <si>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</si>
  <si>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</si>
  <si>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</si>
  <si>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</si>
  <si>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</si>
  <si>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</si>
  <si>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</si>
  <si>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</si>
  <si>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</si>
  <si>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</si>
  <si>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</si>
  <si>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</si>
  <si>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</si>
  <si>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</si>
  <si>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</si>
  <si>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</si>
  <si>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</si>
  <si>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</si>
  <si>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</si>
  <si>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</si>
  <si>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</si>
  <si>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</si>
  <si>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</si>
  <si>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</si>
  <si>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</si>
  <si>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</si>
  <si>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</si>
  <si>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</si>
  <si>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</si>
  <si>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</si>
  <si>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</si>
  <si>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</si>
  <si>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</si>
  <si>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</si>
  <si>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</si>
  <si>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</si>
  <si>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</si>
  <si>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</si>
  <si>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</si>
  <si>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</si>
  <si>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</si>
  <si>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</si>
  <si>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</si>
  <si>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</si>
  <si>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</si>
  <si>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</si>
  <si>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</si>
  <si>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</si>
  <si>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</si>
  <si>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</si>
  <si>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</si>
  <si>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</si>
  <si>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</si>
  <si>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</si>
  <si>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</si>
  <si>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</si>
  <si>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</si>
  <si>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</si>
  <si>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</si>
  <si>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</si>
  <si>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</si>
  <si>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</si>
  <si>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</si>
  <si>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</si>
  <si>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</si>
  <si>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</si>
  <si>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</si>
  <si>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</si>
  <si>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</si>
  <si>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</si>
  <si>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</si>
  <si>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</si>
  <si>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</si>
  <si>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</si>
  <si>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</si>
  <si>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</si>
  <si>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</si>
  <si>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</si>
  <si>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</si>
  <si>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</si>
  <si>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</si>
  <si>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</si>
  <si>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</si>
  <si>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</si>
  <si>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</si>
  <si>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</si>
  <si>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</si>
  <si>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</si>
  <si>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</si>
  <si>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</si>
  <si>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</si>
  <si>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</si>
  <si>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</si>
  <si>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</si>
  <si>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</si>
  <si>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</si>
  <si>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</si>
  <si>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</si>
  <si>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</si>
  <si>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</si>
  <si>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</si>
  <si>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</si>
  <si>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</si>
  <si>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</si>
  <si>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</si>
  <si>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</si>
  <si>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</si>
  <si>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</si>
  <si>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</si>
  <si>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</si>
  <si>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</si>
  <si>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</si>
  <si>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</si>
  <si>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</si>
  <si>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</si>
  <si>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</si>
  <si>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</si>
  <si>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</si>
  <si>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</si>
  <si>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</si>
  <si>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</si>
  <si>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</si>
  <si>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</si>
  <si>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</si>
  <si>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</si>
  <si>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</si>
  <si>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</si>
  <si>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</si>
  <si>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</si>
  <si>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</si>
  <si>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</si>
  <si>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</si>
  <si>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</si>
  <si>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</si>
  <si>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</si>
  <si>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</si>
  <si>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</si>
  <si>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</si>
  <si>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</si>
  <si>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</si>
  <si>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</si>
  <si>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</si>
  <si>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</si>
  <si>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</si>
  <si>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</si>
  <si>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</si>
  <si>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</si>
  <si>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</si>
  <si>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</si>
  <si>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</si>
  <si>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</si>
  <si>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</si>
  <si>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</si>
  <si>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</si>
  <si>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</si>
  <si>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</si>
  <si>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</si>
  <si>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</si>
  <si>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</si>
  <si>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</si>
  <si>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</si>
  <si>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</si>
  <si>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</si>
  <si>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</si>
  <si>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</si>
  <si>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</si>
  <si>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</si>
  <si>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</si>
  <si>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</si>
  <si>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</si>
  <si>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</si>
  <si>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</si>
  <si>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</si>
  <si>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</si>
  <si>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</si>
  <si>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</si>
  <si>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</si>
  <si>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</si>
  <si>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</si>
  <si>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</si>
  <si>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</si>
  <si>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</si>
  <si>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</si>
  <si>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</si>
  <si>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</si>
  <si>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</si>
  <si>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</si>
  <si>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</si>
  <si>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</si>
  <si>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</si>
  <si>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</si>
  <si>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</si>
  <si>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</si>
  <si>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</si>
  <si>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</si>
  <si>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</si>
  <si>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</si>
  <si>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</si>
  <si>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</si>
  <si>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</si>
  <si>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</si>
  <si>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</si>
  <si>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</si>
  <si>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</si>
  <si>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</si>
  <si>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</si>
  <si>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</si>
  <si>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</si>
  <si>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</si>
  <si>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</si>
  <si>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</si>
  <si>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</si>
  <si>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</si>
  <si>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</si>
  <si>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</si>
  <si>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</si>
  <si>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</si>
  <si>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</si>
  <si>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</si>
  <si>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</si>
  <si>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</si>
  <si>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</si>
  <si>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</si>
  <si>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</si>
  <si>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</si>
  <si>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</si>
  <si>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</si>
  <si>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</si>
  <si>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</si>
  <si>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</si>
  <si>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</si>
  <si>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</si>
  <si>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</si>
  <si>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</si>
  <si>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</si>
  <si>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</si>
  <si>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</si>
  <si>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</si>
  <si>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</si>
  <si>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</si>
  <si>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</si>
  <si>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</si>
  <si>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</si>
  <si>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</si>
  <si>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</si>
  <si>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</si>
  <si>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</si>
  <si>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</si>
  <si>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</si>
  <si>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</si>
  <si>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</si>
  <si>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</si>
  <si>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</si>
  <si>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</si>
  <si>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</si>
  <si>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</si>
  <si>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</si>
  <si>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</si>
  <si>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</si>
  <si>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</si>
  <si>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</si>
  <si>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</si>
  <si>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</si>
  <si>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</si>
  <si>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</si>
  <si>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</si>
  <si>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</si>
  <si>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</si>
  <si>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</si>
  <si>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</si>
  <si>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</si>
  <si>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</si>
  <si>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</si>
  <si>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</si>
  <si>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</si>
  <si>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</si>
  <si>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</si>
  <si>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</si>
  <si>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</si>
  <si>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</si>
  <si>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</si>
  <si>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</si>
  <si>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</si>
  <si>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</si>
  <si>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</si>
  <si>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</si>
  <si>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</si>
  <si>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</si>
  <si>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</si>
  <si>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</si>
  <si>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</si>
  <si>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</si>
  <si>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</si>
  <si>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</si>
  <si>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</si>
  <si>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</si>
  <si>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</si>
  <si>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</si>
  <si>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</si>
  <si>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</si>
  <si>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</si>
  <si>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</si>
  <si>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</si>
  <si>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</si>
  <si>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</si>
  <si>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</si>
  <si>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</si>
  <si>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</si>
  <si>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</si>
  <si>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</si>
  <si>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</si>
  <si>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</si>
  <si>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</si>
  <si>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</si>
  <si>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</si>
  <si>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</si>
  <si>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</si>
  <si>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</si>
  <si>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</si>
  <si>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</si>
  <si>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</si>
  <si>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</si>
  <si>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</si>
  <si>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</si>
  <si>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</si>
  <si>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</si>
  <si>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</si>
  <si>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</si>
  <si>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</si>
  <si>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</si>
  <si>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</si>
  <si>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</si>
  <si>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</si>
  <si>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</si>
  <si>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</si>
  <si>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</si>
  <si>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</si>
  <si>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</si>
  <si>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</si>
  <si>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</si>
  <si>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</si>
  <si>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</si>
  <si>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</si>
  <si>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</si>
  <si>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</si>
  <si>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</si>
  <si>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</si>
  <si>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</si>
  <si>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</si>
  <si>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</si>
  <si>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</si>
  <si>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</si>
  <si>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</si>
  <si>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</si>
  <si>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</si>
  <si>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</si>
  <si>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</si>
  <si>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</si>
  <si>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</si>
  <si>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</si>
  <si>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</si>
  <si>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</si>
  <si>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</si>
  <si>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</si>
  <si>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</si>
  <si>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</si>
  <si>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</si>
  <si>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</si>
  <si>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</si>
  <si>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</si>
  <si>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</si>
  <si>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</si>
  <si>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</si>
  <si>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</si>
  <si>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</si>
  <si>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</si>
  <si>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</si>
  <si>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</si>
  <si>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</si>
  <si>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</si>
  <si>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</si>
  <si>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</si>
  <si>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</si>
  <si>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</si>
  <si>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</si>
  <si>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</si>
  <si>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</si>
  <si>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</si>
  <si>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</si>
  <si>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</si>
  <si>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</si>
  <si>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</si>
  <si>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</si>
  <si>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</si>
  <si>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</si>
  <si>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</si>
  <si>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</si>
  <si>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</si>
  <si>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</si>
  <si>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</si>
  <si>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</si>
  <si>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</si>
  <si>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</si>
  <si>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</si>
  <si>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</si>
  <si>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</si>
  <si>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</si>
  <si>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</si>
  <si>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</si>
  <si>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</si>
  <si>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</si>
  <si>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</si>
  <si>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</si>
  <si>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</si>
  <si>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</si>
  <si>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</si>
  <si>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</si>
  <si>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</si>
  <si>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</si>
  <si>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</si>
  <si>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</si>
  <si>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</si>
  <si>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</si>
  <si>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</si>
  <si>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</si>
  <si>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</si>
  <si>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</si>
  <si>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</si>
  <si>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</si>
  <si>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</si>
  <si>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</si>
  <si>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</si>
  <si>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</si>
  <si>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</si>
  <si>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</si>
  <si>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</si>
  <si>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</si>
  <si>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</si>
  <si>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</si>
  <si>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</si>
  <si>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</si>
  <si>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</si>
  <si>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</si>
  <si>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</si>
  <si>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</si>
  <si>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</si>
  <si>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</si>
  <si>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</si>
  <si>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</si>
  <si>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</si>
  <si>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</si>
  <si>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</si>
  <si>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</si>
  <si>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</si>
  <si>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</si>
  <si>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</si>
  <si>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</si>
  <si>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</si>
  <si>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</si>
  <si>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</si>
  <si>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</si>
  <si>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</si>
  <si>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</si>
  <si>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</si>
  <si>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</si>
  <si>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</si>
  <si>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</si>
  <si>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</si>
  <si>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</si>
  <si>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</si>
  <si>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</si>
  <si>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</si>
  <si>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</si>
  <si>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</si>
  <si>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</si>
  <si>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</si>
  <si>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</si>
  <si>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</si>
  <si>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</si>
  <si>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</si>
  <si>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</si>
  <si>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</si>
  <si>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</si>
  <si>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</si>
  <si>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</si>
  <si>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</si>
  <si>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</si>
  <si>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</si>
  <si>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</si>
  <si>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</si>
  <si>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</si>
  <si>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</si>
  <si>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</si>
  <si>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</si>
  <si>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</si>
  <si>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</si>
  <si>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</si>
  <si>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</si>
  <si>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</si>
  <si>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</si>
  <si>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</si>
  <si>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</si>
  <si>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</si>
  <si>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</si>
  <si>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</si>
  <si>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</si>
  <si>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</si>
  <si>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</si>
  <si>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</si>
  <si>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</si>
  <si>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</si>
  <si>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</si>
  <si>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</si>
  <si>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</si>
  <si>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</si>
  <si>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</si>
  <si>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</si>
  <si>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</si>
  <si>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</si>
  <si>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</si>
  <si>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</si>
  <si>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</si>
  <si>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</si>
  <si>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</si>
  <si>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</si>
  <si>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</si>
  <si>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</si>
  <si>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</si>
  <si>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</si>
  <si>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</si>
  <si>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</si>
  <si>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</si>
  <si>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</si>
  <si>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</si>
  <si>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</si>
  <si>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</si>
  <si>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</si>
  <si>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</si>
  <si>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</si>
  <si>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</si>
  <si>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</si>
  <si>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</si>
  <si>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</si>
  <si>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</si>
  <si>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</si>
  <si>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</si>
  <si>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</si>
  <si>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</si>
  <si>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</si>
  <si>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</si>
  <si>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</si>
  <si>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</si>
  <si>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</si>
  <si>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</si>
  <si>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</si>
  <si>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</si>
  <si>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</si>
  <si>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</si>
  <si>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</si>
  <si>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</si>
  <si>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</si>
  <si>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</si>
  <si>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</si>
  <si>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</si>
  <si>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</si>
  <si>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</si>
  <si>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</si>
  <si>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</si>
  <si>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</si>
  <si>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</si>
  <si>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</si>
  <si>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</si>
  <si>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</si>
  <si>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</si>
  <si>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</si>
  <si>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</si>
  <si>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</si>
  <si>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</si>
  <si>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</si>
  <si>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</si>
  <si>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</si>
  <si>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</si>
  <si>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</si>
  <si>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</si>
  <si>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</si>
  <si>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</si>
  <si>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</si>
  <si>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</si>
  <si>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</si>
  <si>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</si>
  <si>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</si>
  <si>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</si>
  <si>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</si>
  <si>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</si>
  <si>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</si>
  <si>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</si>
  <si>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</si>
  <si>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</si>
  <si>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</si>
  <si>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</si>
  <si>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</si>
  <si>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</si>
  <si>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</si>
  <si>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</si>
  <si>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</si>
  <si>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</si>
  <si>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</si>
  <si>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</si>
  <si>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</si>
  <si>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</si>
  <si>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</si>
  <si>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</si>
  <si>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</si>
  <si>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</si>
  <si>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</si>
  <si>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</si>
  <si>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</si>
  <si>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</si>
  <si>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</si>
  <si>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</si>
  <si>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</si>
  <si>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</si>
  <si>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</si>
  <si>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</si>
  <si>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</si>
  <si>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</si>
  <si>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</si>
  <si>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</si>
  <si>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</si>
  <si>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</si>
  <si>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</si>
  <si>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</si>
  <si>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</si>
  <si>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</si>
  <si>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</si>
  <si>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</si>
  <si>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</si>
  <si>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</si>
  <si>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</si>
  <si>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</si>
  <si>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</si>
  <si>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</si>
  <si>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</si>
  <si>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</si>
  <si>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</si>
  <si>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</si>
  <si>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</si>
  <si>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</si>
  <si>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</si>
  <si>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</si>
  <si>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</si>
  <si>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</si>
  <si>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</si>
  <si>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</si>
  <si>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</si>
  <si>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</si>
  <si>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</si>
  <si>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</si>
  <si>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</si>
  <si>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</si>
  <si>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</si>
  <si>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</si>
  <si>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</si>
  <si>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</si>
  <si>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</si>
  <si>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</si>
  <si>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</si>
  <si>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</si>
  <si>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</si>
  <si>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</si>
  <si>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</si>
  <si>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</si>
  <si>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</si>
  <si>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</si>
  <si>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</si>
  <si>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</si>
  <si>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</si>
  <si>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</si>
  <si>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</si>
  <si>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</si>
  <si>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</si>
  <si>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</si>
  <si>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</si>
  <si>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</si>
  <si>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</si>
  <si>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</si>
  <si>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</si>
  <si>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</si>
  <si>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</si>
  <si>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</si>
  <si>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</si>
  <si>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</si>
  <si>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</si>
  <si>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</si>
  <si>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</si>
  <si>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</si>
  <si>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</si>
  <si>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</si>
  <si>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</si>
  <si>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</si>
  <si>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</si>
  <si>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</si>
  <si>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</si>
  <si>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</si>
  <si>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</si>
  <si>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</si>
  <si>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</si>
  <si>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</si>
  <si>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</si>
  <si>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</si>
  <si>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</si>
  <si>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</si>
  <si>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</si>
  <si>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</si>
  <si>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</si>
  <si>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</si>
  <si>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</si>
  <si>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</si>
  <si>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</si>
  <si>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</si>
  <si>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</si>
  <si>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</si>
  <si>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</si>
  <si>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</si>
  <si>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</si>
  <si>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</si>
  <si>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</si>
  <si>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</si>
  <si>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</si>
  <si>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</si>
  <si>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</si>
  <si>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</si>
  <si>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</si>
  <si>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</si>
  <si>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</si>
  <si>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</si>
  <si>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</si>
  <si>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</si>
  <si>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</si>
  <si>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</si>
  <si>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</si>
  <si>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</si>
  <si>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</si>
  <si>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</si>
  <si>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</si>
  <si>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</si>
  <si>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</si>
  <si>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</si>
  <si>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</si>
  <si>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</si>
  <si>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</si>
  <si>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</si>
  <si>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</si>
  <si>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</si>
  <si>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</si>
  <si>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</si>
  <si>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</si>
  <si>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</si>
  <si>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</si>
  <si>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</si>
  <si>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</si>
  <si>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</si>
  <si>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</si>
  <si>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</si>
  <si>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</si>
  <si>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</si>
  <si>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</si>
  <si>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</si>
  <si>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</si>
  <si>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</si>
  <si>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</si>
  <si>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</si>
  <si>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</si>
  <si>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</si>
  <si>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</si>
  <si>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</si>
  <si>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</si>
  <si>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</si>
  <si>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</si>
  <si>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</si>
  <si>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</si>
  <si>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</si>
  <si>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</si>
  <si>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</si>
  <si>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</si>
  <si>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</si>
  <si>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</si>
  <si>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</si>
  <si>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</si>
  <si>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</si>
  <si>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</si>
  <si>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</si>
  <si>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</si>
  <si>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</si>
  <si>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</si>
  <si>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</si>
  <si>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</si>
  <si>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</si>
  <si>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</si>
  <si>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</si>
  <si>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</si>
  <si>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</si>
  <si>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</si>
  <si>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</si>
  <si>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</si>
  <si>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</si>
  <si>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</si>
  <si>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</si>
  <si>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</si>
  <si>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</si>
  <si>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</si>
  <si>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</si>
  <si>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</si>
  <si>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</si>
  <si>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</si>
  <si>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</si>
  <si>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</si>
  <si>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</si>
  <si>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</si>
  <si>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</si>
  <si>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</si>
  <si>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</si>
  <si>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</si>
  <si>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</si>
  <si>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</si>
  <si>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</si>
  <si>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</si>
  <si>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</si>
  <si>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</si>
  <si>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</si>
  <si>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</si>
  <si>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</si>
  <si>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</si>
  <si>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</si>
  <si>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</si>
  <si>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</si>
  <si>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</si>
  <si>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</si>
  <si>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</si>
  <si>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</si>
  <si>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</si>
  <si>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</si>
  <si>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</si>
  <si>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</si>
  <si>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</si>
  <si>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</si>
  <si>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</si>
  <si>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</si>
  <si>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</si>
  <si>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</si>
  <si>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</si>
  <si>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</si>
  <si>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</si>
  <si>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</si>
  <si>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</si>
  <si>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</si>
  <si>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</si>
  <si>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</si>
  <si>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</si>
  <si>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</si>
  <si>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</si>
  <si>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</si>
  <si>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</si>
  <si>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</si>
  <si>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</si>
  <si>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</si>
  <si>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</si>
  <si>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</si>
  <si>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</si>
  <si>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</si>
  <si>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</si>
  <si>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</si>
  <si>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</si>
  <si>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</si>
  <si>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</si>
  <si>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</si>
  <si>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</si>
  <si>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</si>
  <si>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</si>
  <si>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</si>
  <si>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</si>
  <si>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</si>
  <si>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</si>
  <si>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</si>
  <si>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</si>
  <si>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</si>
  <si>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</si>
  <si>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</si>
  <si>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</si>
  <si>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</si>
  <si>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</si>
  <si>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</si>
  <si>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</si>
  <si>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</si>
  <si>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</si>
  <si>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</si>
  <si>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</si>
  <si>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</si>
  <si>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</si>
  <si>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</si>
  <si>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</si>
  <si>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</si>
  <si>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</si>
  <si>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</si>
  <si>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</si>
  <si>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</si>
  <si>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</si>
  <si>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</si>
  <si>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</si>
  <si>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</si>
  <si>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</si>
  <si>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</si>
  <si>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</si>
  <si>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</si>
  <si>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</si>
  <si>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</si>
  <si>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</si>
  <si>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</si>
  <si>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</si>
  <si>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</si>
  <si>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</si>
  <si>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</si>
  <si>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</si>
  <si>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</si>
  <si>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</si>
  <si>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</si>
  <si>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</si>
  <si>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</si>
  <si>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</si>
  <si>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</si>
  <si>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</si>
  <si>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</si>
  <si>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</si>
  <si>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</si>
  <si>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</si>
  <si>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</si>
  <si>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</si>
  <si>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</si>
  <si>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</si>
  <si>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</si>
  <si>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</si>
  <si>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</si>
  <si>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</si>
  <si>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</si>
  <si>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</si>
  <si>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</si>
  <si>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</si>
  <si>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</si>
  <si>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</si>
  <si>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</si>
  <si>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</si>
  <si>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</si>
  <si>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</si>
  <si>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</si>
  <si>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</si>
  <si>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</si>
  <si>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</si>
  <si>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</si>
  <si>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</si>
  <si>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</si>
  <si>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</si>
  <si>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</si>
  <si>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</si>
  <si>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</si>
  <si>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</si>
  <si>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</si>
  <si>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</si>
  <si>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</si>
  <si>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</si>
  <si>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</si>
  <si>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</si>
  <si>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</si>
  <si>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</si>
  <si>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</si>
  <si>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</si>
  <si>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</si>
  <si>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</si>
  <si>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</si>
  <si>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</si>
  <si>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</si>
  <si>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</si>
  <si>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</si>
  <si>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</si>
  <si>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</si>
  <si>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</si>
  <si>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</si>
  <si>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</si>
  <si>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</si>
  <si>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</si>
  <si>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</si>
  <si>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</si>
  <si>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</si>
  <si>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</si>
  <si>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</si>
  <si>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</si>
  <si>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</si>
  <si>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</si>
  <si>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</si>
  <si>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</si>
  <si>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</si>
  <si>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</si>
  <si>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</si>
  <si>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</si>
  <si>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</si>
  <si>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</si>
  <si>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</si>
  <si>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</si>
  <si>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</si>
  <si>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</si>
  <si>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</si>
  <si>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</si>
  <si>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</si>
  <si>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</si>
  <si>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</si>
  <si>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</si>
  <si>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</si>
  <si>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</si>
  <si>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</si>
  <si>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</si>
  <si>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</si>
  <si>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</si>
  <si>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</si>
  <si>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</si>
  <si>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</si>
  <si>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</si>
  <si>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</si>
  <si>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</si>
  <si>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</si>
  <si>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</si>
  <si>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</si>
  <si>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</si>
  <si>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</si>
  <si>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</si>
  <si>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</si>
  <si>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</si>
  <si>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</si>
  <si>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</si>
  <si>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</si>
  <si>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</si>
  <si>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</si>
  <si>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</si>
  <si>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</si>
  <si>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</si>
  <si>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</si>
  <si>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</si>
  <si>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</si>
  <si>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</si>
  <si>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</si>
  <si>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</si>
  <si>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</si>
  <si>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</si>
  <si>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</si>
  <si>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</si>
  <si>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</si>
  <si>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</si>
  <si>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</si>
  <si>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</si>
  <si>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</si>
  <si>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</si>
  <si>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</si>
  <si>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</si>
  <si>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</si>
  <si>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</si>
  <si>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</si>
  <si>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</si>
  <si>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</si>
  <si>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</si>
  <si>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</si>
  <si>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</si>
  <si>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</si>
  <si>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</si>
  <si>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</si>
  <si>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</si>
  <si>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</si>
  <si>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</si>
  <si>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</si>
  <si>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</si>
  <si>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</si>
  <si>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</si>
  <si>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</si>
  <si>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</si>
  <si>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</si>
  <si>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</si>
  <si>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</si>
  <si>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</si>
  <si>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</si>
  <si>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</si>
  <si>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</si>
  <si>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</si>
  <si>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</si>
  <si>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</si>
  <si>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</si>
  <si>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</si>
  <si>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</si>
  <si>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</si>
  <si>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</si>
  <si>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</si>
  <si>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</si>
  <si>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</si>
  <si>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</si>
  <si>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</si>
  <si>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</si>
  <si>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</si>
  <si>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</si>
  <si>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</si>
  <si>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</si>
  <si>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</si>
  <si>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</si>
  <si>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</si>
  <si>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</si>
  <si>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</si>
  <si>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</si>
  <si>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</si>
  <si>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</si>
  <si>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</si>
  <si>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</si>
  <si>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</si>
  <si>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</si>
  <si>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</si>
  <si>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</si>
  <si>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</si>
  <si>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</si>
  <si>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</si>
  <si>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</si>
  <si>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</si>
  <si>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</si>
  <si>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</si>
  <si>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</si>
  <si>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</si>
  <si>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</si>
  <si>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</si>
  <si>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</si>
  <si>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</si>
  <si>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</si>
  <si>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</si>
  <si>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</si>
  <si>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</si>
  <si>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</si>
  <si>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</si>
  <si>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</si>
  <si>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</si>
  <si>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</si>
  <si>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</si>
  <si>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</si>
  <si>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</si>
  <si>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</si>
  <si>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</si>
  <si>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</si>
  <si>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</si>
  <si>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</si>
  <si>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</si>
  <si>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</si>
  <si>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</si>
  <si>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</si>
  <si>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</si>
  <si>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</si>
  <si>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</si>
  <si>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</si>
  <si>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</si>
  <si>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</si>
  <si>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</si>
  <si>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</si>
  <si>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</si>
  <si>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</si>
  <si>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</si>
  <si>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</si>
  <si>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</si>
  <si>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</si>
  <si>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</si>
  <si>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</si>
  <si>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</si>
  <si>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</si>
  <si>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</si>
  <si>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</si>
  <si>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</si>
  <si>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</si>
  <si>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</si>
  <si>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</si>
  <si>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</si>
  <si>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</si>
  <si>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</si>
  <si>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</si>
  <si>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</si>
  <si>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</si>
  <si>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</si>
  <si>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</si>
  <si>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</si>
  <si>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</si>
  <si>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</si>
  <si>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</si>
  <si>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</si>
  <si>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</si>
  <si>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</si>
  <si>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</si>
  <si>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</si>
  <si>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</si>
  <si>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</si>
  <si>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</si>
  <si>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</si>
  <si>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</si>
  <si>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</si>
  <si>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</si>
  <si>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</si>
  <si>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</si>
  <si>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</si>
  <si>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</si>
  <si>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</si>
  <si>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</si>
  <si>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</si>
  <si>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</si>
  <si>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</si>
  <si>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</si>
  <si>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</si>
  <si>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</si>
  <si>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</si>
  <si>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</si>
  <si>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</si>
  <si>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</si>
  <si>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</si>
  <si>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</si>
  <si>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</si>
  <si>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</si>
  <si>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</si>
  <si>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</si>
  <si>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</si>
  <si>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</si>
  <si>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</si>
  <si>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</si>
  <si>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</si>
  <si>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</si>
  <si>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</si>
  <si>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</si>
  <si>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</si>
  <si>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</si>
  <si>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</si>
  <si>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</si>
  <si>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</si>
  <si>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</si>
  <si>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</si>
  <si>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</si>
  <si>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</si>
  <si>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</si>
  <si>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</si>
  <si>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</si>
  <si>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</si>
  <si>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</si>
  <si>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</si>
  <si>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</si>
  <si>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</si>
  <si>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</si>
  <si>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</si>
  <si>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</si>
  <si>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</si>
  <si>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</si>
  <si>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</si>
  <si>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</si>
  <si>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</si>
  <si>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</si>
  <si>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</si>
  <si>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</si>
  <si>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</si>
  <si>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</si>
  <si>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</si>
  <si>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</si>
  <si>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</si>
  <si>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</si>
  <si>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</si>
  <si>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</si>
  <si>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</si>
  <si>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</si>
  <si>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</si>
  <si>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</si>
  <si>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</si>
  <si>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</si>
  <si>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</si>
  <si>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</si>
  <si>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</si>
  <si>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</si>
  <si>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</si>
  <si>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</si>
  <si>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</si>
  <si>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</si>
  <si>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</si>
  <si>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</si>
  <si>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</si>
  <si>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</si>
  <si>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</si>
  <si>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</si>
  <si>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</si>
  <si>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</si>
  <si>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</si>
  <si>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</si>
  <si>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</si>
  <si>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</si>
  <si>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</si>
  <si>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</si>
  <si>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</si>
  <si>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</si>
  <si>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</si>
  <si>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</si>
  <si>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</si>
  <si>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</si>
  <si>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</si>
  <si>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</si>
  <si>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</si>
  <si>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</si>
  <si>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</si>
  <si>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</si>
  <si>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</si>
  <si>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</si>
  <si>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</si>
  <si>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</si>
  <si>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</si>
  <si>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</si>
  <si>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</si>
  <si>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</si>
  <si>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</si>
  <si>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</si>
  <si>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</si>
  <si>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</si>
  <si>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</si>
  <si>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</si>
  <si>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</si>
  <si>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</si>
  <si>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</si>
  <si>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</si>
  <si>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</si>
  <si>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</si>
  <si>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</si>
  <si>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</si>
  <si>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</si>
  <si>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</si>
  <si>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</si>
  <si>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</si>
  <si>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</si>
  <si>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</si>
  <si>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</si>
  <si>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</si>
  <si>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</si>
  <si>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</si>
  <si>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</si>
  <si>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</si>
  <si>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</si>
  <si>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</si>
  <si>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</si>
  <si>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</si>
  <si>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</si>
  <si>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</si>
  <si>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</si>
  <si>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</si>
  <si>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</si>
  <si>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</si>
  <si>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</si>
  <si>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</si>
  <si>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</si>
  <si>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</si>
  <si>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</si>
  <si>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</si>
  <si>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</si>
  <si>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</si>
  <si>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</si>
  <si>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</si>
  <si>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</si>
  <si>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</si>
  <si>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</si>
  <si>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</si>
  <si>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</si>
  <si>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</si>
  <si>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</si>
  <si>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</si>
  <si>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</si>
  <si>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</si>
  <si>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</si>
  <si>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</si>
  <si>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</si>
  <si>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</si>
  <si>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</si>
  <si>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</si>
  <si>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</si>
  <si>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</si>
  <si>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</si>
  <si>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</si>
  <si>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</si>
  <si>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</si>
  <si>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</si>
  <si>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</si>
  <si>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</si>
  <si>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</si>
  <si>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</si>
  <si>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</si>
  <si>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</si>
  <si>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</si>
  <si>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</si>
  <si>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</si>
  <si>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</si>
  <si>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</si>
  <si>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</si>
  <si>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</si>
  <si>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</si>
  <si>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</si>
  <si>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</si>
  <si>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</si>
  <si>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</si>
  <si>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</si>
  <si>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</si>
  <si>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</si>
  <si>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</si>
  <si>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</si>
  <si>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</si>
  <si>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</si>
  <si>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</si>
  <si>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</si>
  <si>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</si>
  <si>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</si>
  <si>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</si>
  <si>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</si>
  <si>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</si>
  <si>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</si>
  <si>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</si>
  <si>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</si>
  <si>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</si>
  <si>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</si>
  <si>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</si>
  <si>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</si>
  <si>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</si>
  <si>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</si>
  <si>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</si>
  <si>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</si>
  <si>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</si>
  <si>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</si>
  <si>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</si>
  <si>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</si>
  <si>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</si>
  <si>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</si>
  <si>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</si>
  <si>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</si>
  <si>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</si>
  <si>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</si>
  <si>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</si>
  <si>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</si>
  <si>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</si>
  <si>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</si>
  <si>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</si>
  <si>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</si>
  <si>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</si>
  <si>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</si>
  <si>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</si>
  <si>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</si>
  <si>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</si>
  <si>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</si>
  <si>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</si>
  <si>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</si>
  <si>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</si>
  <si>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</si>
  <si>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</si>
  <si>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</si>
  <si>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</si>
  <si>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</si>
  <si>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</si>
  <si>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</si>
  <si>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</si>
  <si>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</si>
  <si>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</si>
  <si>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</si>
  <si>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</si>
  <si>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</si>
  <si>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</si>
  <si>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</si>
  <si>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</si>
  <si>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</si>
  <si>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</si>
  <si>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</si>
  <si>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</si>
  <si>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</si>
  <si>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</si>
  <si>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</si>
  <si>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</si>
  <si>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</si>
  <si>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</si>
  <si>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</si>
  <si>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</si>
  <si>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</si>
  <si>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</si>
  <si>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</si>
  <si>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</si>
  <si>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</si>
  <si>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</si>
  <si>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</si>
  <si>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</si>
  <si>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</si>
  <si>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</si>
  <si>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</si>
  <si>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</si>
  <si>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</si>
  <si>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</si>
  <si>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</si>
  <si>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</si>
  <si>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</si>
  <si>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</si>
  <si>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</si>
  <si>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</si>
  <si>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</si>
  <si>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</si>
  <si>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</si>
  <si>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</si>
  <si>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</si>
  <si>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</si>
  <si>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</si>
  <si>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</si>
  <si>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</si>
  <si>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</si>
  <si>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</si>
  <si>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</si>
  <si>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</si>
  <si>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</si>
  <si>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</si>
  <si>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</si>
  <si>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</si>
  <si>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</si>
  <si>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</si>
  <si>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</si>
  <si>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</si>
  <si>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</si>
  <si>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</si>
  <si>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</si>
  <si>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</si>
  <si>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</si>
  <si>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</si>
  <si>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</si>
  <si>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</si>
  <si>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</si>
  <si>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</si>
  <si>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</si>
  <si>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</si>
  <si>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</si>
  <si>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</si>
  <si>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</si>
  <si>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</si>
  <si>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</si>
  <si>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</si>
  <si>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</si>
  <si>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</si>
  <si>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</si>
  <si>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</si>
  <si>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</si>
  <si>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</si>
  <si>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</si>
  <si>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</si>
  <si>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</si>
  <si>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</si>
  <si>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</si>
  <si>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</si>
  <si>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</si>
  <si>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</si>
  <si>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</si>
  <si>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</si>
  <si>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</si>
  <si>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</si>
  <si>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</si>
  <si>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</si>
  <si>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</si>
  <si>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</si>
  <si>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</si>
  <si>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</si>
  <si>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</si>
  <si>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</si>
  <si>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</si>
  <si>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</si>
  <si>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</si>
  <si>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</si>
  <si>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</si>
  <si>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</si>
  <si>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</si>
  <si>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</si>
  <si>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</si>
  <si>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</si>
  <si>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</si>
  <si>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</si>
  <si>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</si>
  <si>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</si>
  <si>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</si>
  <si>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</si>
  <si>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</si>
  <si>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</si>
  <si>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</si>
  <si>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</si>
  <si>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</si>
  <si>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</si>
  <si>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</si>
  <si>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</si>
  <si>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</si>
  <si>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</si>
  <si>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</si>
  <si>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</si>
  <si>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</si>
  <si>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</si>
  <si>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</si>
  <si>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</si>
  <si>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</si>
  <si>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</si>
  <si>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</si>
  <si>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</si>
  <si>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</si>
  <si>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</si>
  <si>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</si>
  <si>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</si>
  <si>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</si>
  <si>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</si>
  <si>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</si>
  <si>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</si>
  <si>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</si>
  <si>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</si>
  <si>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</si>
  <si>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</si>
  <si>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</si>
  <si>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</si>
  <si>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</si>
  <si>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</si>
  <si>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</si>
  <si>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</si>
  <si>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</si>
  <si>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</si>
  <si>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</si>
  <si>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</si>
  <si>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</si>
  <si>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</si>
  <si>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</si>
  <si>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</si>
  <si>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</si>
  <si>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</si>
  <si>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</si>
  <si>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</si>
  <si>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</si>
  <si>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</si>
  <si>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</si>
  <si>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</si>
  <si>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</si>
  <si>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</si>
  <si>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</si>
  <si>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</si>
  <si>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</si>
  <si>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</si>
  <si>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</si>
  <si>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</si>
  <si>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</si>
  <si>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</si>
  <si>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</si>
  <si>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</si>
  <si>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</si>
  <si>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</si>
  <si>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</si>
  <si>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</si>
  <si>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</si>
  <si>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</si>
  <si>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</si>
  <si>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</si>
  <si>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</si>
  <si>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</si>
  <si>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</si>
  <si>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</si>
  <si>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</si>
  <si>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</si>
  <si>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</si>
  <si>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</si>
  <si>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</si>
  <si>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</si>
  <si>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</si>
  <si>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</si>
  <si>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</si>
  <si>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</si>
  <si>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</si>
  <si>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</si>
  <si>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</si>
  <si>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</si>
  <si>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</si>
  <si>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</si>
  <si>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</si>
  <si>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</si>
  <si>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</si>
  <si>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</si>
  <si>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</si>
  <si>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</si>
  <si>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</si>
  <si>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</si>
  <si>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</si>
  <si>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</si>
  <si>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</si>
  <si>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</si>
  <si>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</si>
  <si>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</si>
  <si>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</si>
  <si>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</si>
  <si>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</si>
  <si>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</si>
  <si>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</si>
  <si>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</si>
  <si>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</si>
  <si>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</si>
  <si>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</si>
  <si>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</si>
  <si>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</si>
  <si>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</si>
  <si>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</si>
  <si>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</si>
  <si>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</si>
  <si>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</si>
  <si>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</si>
  <si>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</si>
  <si>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</si>
  <si>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</si>
  <si>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</si>
  <si>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</si>
  <si>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</si>
  <si>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</si>
  <si>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</si>
  <si>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</si>
  <si>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</si>
  <si>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</si>
  <si>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</si>
  <si>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</si>
  <si>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</si>
  <si>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</si>
  <si>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</si>
  <si>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</si>
  <si>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</si>
  <si>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</si>
  <si>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</si>
  <si>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</si>
  <si>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</si>
  <si>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</si>
  <si>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</si>
  <si>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</si>
  <si>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</si>
  <si>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</si>
  <si>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</si>
  <si>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</si>
  <si>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</si>
  <si>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</si>
  <si>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</si>
  <si>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</si>
  <si>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</si>
  <si>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</si>
  <si>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</si>
  <si>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</si>
  <si>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</si>
  <si>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</si>
  <si>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</si>
  <si>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</si>
  <si>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</si>
  <si>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</si>
  <si>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</si>
  <si>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</si>
  <si>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</si>
  <si>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</si>
  <si>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</si>
  <si>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</si>
  <si>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</si>
  <si>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</si>
  <si>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</si>
  <si>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</si>
  <si>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</si>
  <si>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</si>
  <si>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</si>
  <si>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</si>
  <si>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</si>
  <si>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</si>
  <si>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</si>
  <si>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</si>
  <si>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</si>
  <si>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</si>
  <si>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</si>
  <si>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</si>
  <si>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</si>
  <si>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</si>
  <si>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</si>
  <si>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</si>
  <si>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</si>
  <si>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</si>
  <si>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</si>
  <si>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</si>
  <si>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</si>
  <si>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</si>
  <si>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</si>
  <si>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</si>
  <si>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</si>
  <si>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</si>
  <si>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</si>
  <si>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</si>
  <si>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</si>
  <si>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</si>
  <si>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</si>
  <si>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</si>
  <si>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</si>
  <si>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</si>
  <si>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</si>
  <si>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</si>
  <si>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</si>
  <si>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</si>
  <si>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</si>
  <si>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</si>
  <si>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</si>
  <si>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</si>
  <si>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</si>
  <si>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</si>
  <si>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</si>
  <si>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</si>
  <si>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</si>
  <si>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</si>
  <si>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</si>
  <si>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</si>
  <si>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</si>
  <si>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</si>
  <si>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</si>
  <si>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</si>
  <si>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</si>
  <si>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</si>
  <si>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</si>
  <si>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</si>
  <si>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</si>
  <si>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</si>
  <si>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</si>
  <si>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</si>
  <si>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</si>
  <si>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</si>
  <si>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</si>
  <si>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</si>
  <si>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</si>
  <si>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</si>
  <si>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</si>
  <si>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</si>
  <si>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</si>
  <si>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</si>
  <si>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</si>
  <si>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</si>
  <si>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</si>
  <si>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</si>
  <si>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</si>
  <si>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</si>
  <si>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</si>
  <si>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</si>
  <si>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</si>
  <si>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</si>
  <si>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</si>
  <si>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</si>
  <si>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</si>
  <si>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</si>
  <si>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</si>
  <si>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</si>
  <si>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</si>
  <si>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</si>
  <si>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</si>
  <si>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</si>
  <si>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</si>
  <si>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</si>
  <si>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</si>
  <si>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</si>
  <si>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</si>
  <si>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</si>
  <si>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</si>
  <si>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</si>
  <si>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</si>
  <si>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</si>
  <si>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</si>
  <si>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</si>
  <si>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</si>
  <si>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</si>
  <si>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</si>
  <si>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</si>
  <si>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</si>
  <si>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</si>
  <si>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</si>
  <si>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</si>
  <si>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</si>
  <si>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</si>
  <si>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</si>
  <si>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</si>
  <si>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</si>
  <si>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</si>
  <si>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</si>
  <si>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</si>
  <si>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</si>
  <si>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</si>
  <si>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</si>
  <si>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</si>
  <si>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</si>
  <si>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</si>
  <si>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</si>
  <si>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</si>
  <si>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</si>
  <si>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</si>
  <si>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</si>
  <si>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</si>
  <si>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</si>
  <si>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</si>
  <si>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</si>
  <si>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</si>
  <si>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</si>
  <si>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</si>
  <si>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</si>
  <si>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</si>
  <si>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</si>
  <si>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</si>
  <si>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</si>
  <si>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</si>
  <si>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</si>
  <si>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</si>
  <si>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</si>
  <si>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</si>
  <si>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</si>
  <si>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</si>
  <si>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</si>
  <si>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</si>
  <si>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</si>
  <si>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</si>
  <si>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</si>
  <si>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</si>
  <si>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</si>
  <si>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</si>
  <si>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</si>
  <si>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</si>
  <si>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</si>
  <si>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</si>
  <si>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</si>
  <si>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</si>
  <si>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</si>
  <si>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</si>
  <si>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</si>
  <si>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</si>
  <si>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</si>
  <si>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</si>
  <si>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</si>
  <si>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</si>
  <si>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</si>
  <si>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</si>
  <si>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</si>
  <si>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</si>
  <si>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</si>
  <si>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</si>
  <si>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</si>
  <si>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</si>
  <si>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</si>
  <si>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</si>
  <si>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</si>
  <si>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</si>
  <si>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</si>
  <si>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</si>
  <si>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</si>
  <si>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</si>
  <si>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</si>
  <si>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</si>
  <si>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</si>
  <si>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</si>
  <si>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</si>
  <si>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</si>
  <si>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</si>
  <si>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</si>
  <si>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</si>
  <si>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</si>
  <si>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</si>
  <si>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</si>
  <si>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</si>
  <si>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</si>
  <si>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</si>
  <si>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</si>
  <si>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</si>
  <si>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</si>
  <si>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</si>
  <si>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</si>
  <si>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</si>
  <si>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</si>
  <si>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</si>
  <si>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</si>
  <si>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</si>
  <si>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</si>
  <si>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</si>
  <si>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</si>
  <si>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</si>
  <si>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</si>
  <si>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</si>
  <si>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</si>
  <si>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</si>
  <si>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</si>
  <si>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</si>
  <si>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</si>
  <si>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</si>
  <si>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</si>
  <si>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</si>
  <si>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</si>
  <si>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</si>
  <si>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</si>
  <si>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</si>
  <si>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</si>
  <si>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</si>
  <si>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</si>
  <si>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</si>
  <si>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</si>
  <si>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</si>
  <si>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</si>
  <si>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</si>
  <si>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</si>
  <si>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</si>
  <si>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</si>
  <si>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</si>
  <si>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</si>
  <si>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</si>
  <si>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</si>
  <si>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</si>
  <si>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</si>
  <si>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</si>
  <si>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</si>
  <si>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</si>
  <si>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</si>
  <si>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</si>
  <si>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</si>
  <si>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</si>
  <si>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</si>
  <si>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</si>
  <si>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</si>
  <si>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</si>
  <si>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</si>
  <si>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</si>
  <si>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</si>
  <si>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</si>
  <si>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</si>
  <si>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</si>
  <si>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</si>
  <si>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</si>
  <si>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</si>
  <si>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</si>
  <si>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</si>
  <si>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</si>
  <si>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</si>
  <si>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</si>
  <si>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</si>
  <si>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</si>
  <si>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</si>
  <si>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</si>
  <si>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</si>
  <si>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</si>
  <si>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</si>
  <si>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</si>
  <si>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</si>
  <si>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</si>
  <si>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</si>
  <si>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</si>
  <si>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</si>
  <si>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</si>
  <si>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</si>
  <si>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</si>
  <si>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</si>
  <si>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</si>
  <si>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</si>
  <si>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</si>
  <si>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</si>
  <si>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</si>
  <si>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</si>
  <si>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</si>
  <si>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</si>
  <si>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</si>
  <si>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</si>
  <si>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</si>
  <si>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</si>
  <si>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</si>
  <si>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</si>
  <si>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</si>
  <si>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</si>
  <si>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</si>
  <si>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</si>
  <si>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</si>
  <si>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</si>
  <si>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</si>
  <si>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</si>
  <si>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</si>
  <si>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</si>
  <si>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</si>
  <si>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</si>
  <si>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</si>
  <si>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</si>
  <si>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</si>
  <si>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</si>
  <si>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</si>
  <si>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</si>
  <si>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</si>
  <si>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</si>
  <si>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</si>
  <si>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</si>
  <si>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</si>
  <si>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</si>
  <si>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</si>
  <si>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</si>
  <si>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</si>
  <si>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</si>
  <si>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</si>
  <si>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</si>
  <si>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</si>
  <si>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</si>
  <si>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</si>
  <si>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</si>
  <si>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</si>
  <si>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</si>
  <si>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</si>
  <si>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</si>
  <si>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</si>
  <si>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</si>
  <si>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</si>
  <si>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</si>
  <si>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</si>
  <si>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</si>
  <si>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</si>
  <si>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</si>
  <si>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</si>
  <si>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</si>
  <si>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</si>
  <si>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</si>
  <si>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</si>
  <si>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</si>
  <si>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</si>
  <si>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</si>
  <si>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</si>
  <si>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</si>
  <si>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</si>
  <si>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</si>
  <si>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</si>
  <si>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</si>
  <si>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</si>
  <si>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</si>
  <si>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</si>
  <si>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</si>
  <si>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</si>
  <si>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</si>
  <si>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</si>
  <si>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</si>
  <si>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</si>
  <si>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</si>
  <si>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</si>
  <si>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</si>
  <si>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</si>
  <si>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</si>
  <si>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</si>
  <si>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</si>
  <si>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</si>
  <si>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</si>
  <si>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</si>
  <si>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</si>
  <si>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</si>
  <si>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</si>
  <si>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</si>
  <si>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</si>
  <si>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</si>
  <si>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</si>
  <si>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</si>
  <si>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</si>
  <si>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</si>
  <si>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</si>
  <si>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</si>
  <si>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</si>
  <si>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</si>
  <si>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</si>
  <si>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</si>
  <si>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</si>
  <si>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</si>
  <si>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</si>
  <si>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</si>
  <si>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</si>
  <si>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</si>
  <si>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</si>
  <si>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</si>
  <si>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</si>
  <si>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</si>
  <si>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</si>
  <si>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</si>
  <si>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</si>
  <si>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</si>
  <si>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</si>
  <si>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</si>
  <si>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</si>
  <si>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</si>
  <si>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</si>
  <si>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</si>
  <si>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</si>
  <si>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</si>
  <si>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</si>
  <si>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</si>
  <si>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</si>
  <si>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</si>
  <si>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</si>
  <si>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</si>
  <si>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</si>
  <si>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</si>
  <si>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</si>
  <si>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</si>
  <si>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</si>
  <si>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</si>
  <si>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</si>
  <si>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</si>
  <si>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</si>
  <si>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</si>
  <si>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</si>
  <si>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</si>
  <si>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</si>
  <si>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</si>
  <si>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</si>
  <si>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</si>
  <si>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</si>
  <si>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</si>
  <si>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</si>
  <si>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</si>
  <si>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</si>
  <si>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</si>
  <si>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</si>
  <si>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</si>
  <si>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</si>
  <si>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</si>
  <si>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</si>
  <si>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</si>
  <si>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</si>
  <si>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</si>
  <si>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</si>
  <si>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</si>
  <si>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</si>
  <si>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</si>
  <si>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</si>
  <si>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</si>
  <si>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</si>
  <si>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</si>
  <si>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</si>
  <si>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</si>
  <si>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</si>
  <si>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</si>
  <si>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</si>
  <si>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</si>
  <si>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</si>
  <si>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</si>
  <si>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</si>
  <si>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</si>
  <si>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</si>
  <si>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</si>
  <si>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</si>
  <si>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</si>
  <si>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</si>
  <si>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</si>
  <si>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</si>
  <si>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</si>
  <si>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</si>
  <si>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</si>
  <si>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</si>
  <si>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</si>
  <si>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</si>
  <si>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</si>
  <si>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</si>
  <si>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</si>
  <si>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</si>
  <si>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</si>
  <si>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</si>
  <si>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</si>
  <si>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</si>
  <si>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</si>
  <si>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</si>
  <si>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</si>
  <si>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</si>
  <si>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</si>
  <si>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</si>
  <si>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</si>
  <si>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</si>
  <si>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</si>
  <si>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</si>
  <si>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</si>
  <si>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</si>
  <si>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</si>
  <si>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</si>
  <si>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</si>
  <si>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</si>
  <si>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</si>
  <si>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</si>
  <si>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</si>
  <si>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</si>
  <si>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</si>
  <si>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</si>
  <si>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</si>
  <si>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</si>
  <si>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</si>
  <si>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</si>
  <si>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</si>
  <si>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</si>
  <si>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</si>
  <si>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</si>
  <si>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</si>
  <si>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</si>
  <si>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</si>
  <si>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</si>
  <si>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</si>
  <si>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</si>
  <si>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</si>
  <si>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</si>
  <si>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</si>
  <si>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</si>
  <si>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</si>
  <si>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</si>
  <si>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</si>
  <si>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</si>
  <si>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</si>
  <si>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</si>
  <si>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</si>
  <si>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</si>
  <si>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</si>
  <si>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</si>
  <si>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</si>
  <si>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</si>
  <si>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</si>
  <si>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</si>
  <si>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</si>
  <si>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</si>
  <si>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</si>
  <si>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</si>
  <si>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</si>
  <si>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</si>
  <si>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</si>
  <si>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</si>
  <si>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</si>
  <si>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</si>
  <si>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</si>
  <si>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</si>
  <si>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</si>
  <si>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</si>
  <si>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</si>
  <si>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</si>
  <si>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</si>
  <si>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</si>
  <si>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</si>
  <si>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</si>
  <si>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</si>
  <si>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</si>
  <si>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</si>
  <si>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</si>
  <si>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</si>
  <si>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</si>
  <si>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</si>
  <si>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</si>
  <si>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</si>
  <si>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</si>
  <si>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</si>
  <si>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</si>
  <si>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</si>
  <si>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</si>
  <si>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</si>
  <si>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</si>
  <si>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</si>
  <si>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</si>
  <si>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</si>
  <si>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</si>
  <si>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</si>
  <si>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</si>
  <si>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</si>
  <si>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</si>
  <si>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</si>
  <si>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</si>
  <si>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</si>
  <si>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</si>
  <si>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</si>
  <si>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</si>
  <si>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</si>
  <si>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</si>
  <si>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</si>
  <si>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</si>
  <si>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</si>
  <si>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</si>
  <si>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</si>
  <si>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</si>
  <si>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</si>
  <si>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</si>
  <si>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</si>
  <si>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</si>
  <si>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</si>
  <si>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</si>
  <si>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</si>
  <si>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</si>
  <si>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</si>
  <si>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</si>
  <si>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</si>
  <si>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</si>
  <si>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</si>
  <si>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</si>
  <si>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</si>
  <si>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</si>
  <si>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</si>
  <si>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</si>
  <si>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</si>
  <si>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</si>
  <si>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</si>
  <si>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</si>
  <si>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</si>
  <si>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</si>
  <si>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</si>
  <si>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</si>
  <si>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</si>
  <si>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</si>
  <si>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</si>
  <si>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</si>
  <si>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</si>
  <si>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</si>
  <si>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</si>
  <si>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</si>
  <si>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</si>
  <si>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</si>
  <si>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</si>
  <si>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</si>
  <si>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</si>
  <si>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</si>
  <si>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</si>
  <si>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</si>
  <si>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</si>
  <si>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</si>
  <si>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</si>
  <si>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</si>
  <si>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</si>
  <si>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</si>
  <si>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</si>
  <si>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</si>
  <si>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</si>
  <si>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</si>
  <si>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</si>
  <si>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</si>
  <si>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</si>
  <si>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</si>
  <si>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</si>
  <si>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</si>
  <si>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</si>
  <si>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</si>
  <si>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</si>
  <si>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</si>
  <si>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</si>
  <si>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</si>
  <si>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</si>
  <si>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</si>
  <si>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</si>
  <si>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</si>
  <si>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</si>
  <si>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</si>
  <si>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</si>
  <si>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</si>
  <si>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</si>
  <si>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</si>
  <si>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</si>
  <si>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</si>
  <si>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</si>
  <si>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</si>
  <si>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</si>
  <si>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</si>
  <si>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</si>
  <si>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</si>
  <si>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</si>
  <si>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</si>
  <si>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</si>
  <si>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</si>
  <si>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</si>
  <si>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</si>
  <si>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</si>
  <si>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</si>
  <si>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</si>
  <si>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</si>
  <si>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</si>
  <si>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</si>
  <si>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</si>
  <si>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</si>
  <si>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</si>
  <si>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</si>
  <si>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</si>
  <si>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</si>
  <si>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</si>
  <si>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</si>
  <si>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</si>
  <si>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</si>
  <si>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</si>
  <si>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</si>
  <si>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</si>
  <si>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</si>
  <si>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</si>
  <si>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</si>
  <si>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</si>
  <si>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</si>
  <si>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</si>
  <si>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</si>
  <si>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</si>
  <si>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</si>
  <si>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</si>
  <si>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</si>
  <si>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</si>
  <si>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</si>
  <si>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</si>
  <si>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</si>
  <si>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</si>
  <si>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</si>
  <si>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</si>
  <si>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</si>
  <si>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</si>
  <si>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</si>
  <si>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</si>
  <si>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</si>
  <si>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</si>
  <si>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</si>
  <si>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</si>
  <si>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</si>
  <si>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</si>
  <si>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</si>
  <si>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</si>
  <si>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</si>
  <si>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</si>
  <si>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</si>
  <si>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</si>
  <si>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</si>
  <si>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</si>
  <si>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</si>
  <si>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</si>
  <si>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</si>
  <si>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</si>
  <si>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</si>
  <si>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</si>
  <si>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</si>
  <si>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</si>
  <si>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</si>
  <si>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</si>
  <si>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</si>
  <si>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</si>
  <si>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</si>
  <si>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</si>
  <si>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</si>
  <si>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</si>
  <si>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</si>
  <si>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</si>
  <si>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</si>
  <si>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</si>
  <si>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</si>
  <si>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</si>
  <si>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</si>
  <si>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</si>
  <si>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</si>
  <si>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</si>
  <si>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</si>
  <si>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</si>
  <si>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</si>
  <si>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</si>
  <si>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</si>
  <si>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</si>
  <si>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</si>
  <si>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</si>
  <si>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</si>
  <si>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</si>
  <si>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</si>
  <si>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</si>
  <si>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</si>
  <si>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</si>
  <si>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</si>
  <si>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</si>
  <si>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</si>
  <si>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</si>
  <si>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</si>
  <si>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</si>
  <si>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</si>
  <si>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</si>
  <si>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</si>
  <si>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</si>
  <si>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</si>
  <si>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</si>
  <si>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</si>
  <si>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</si>
  <si>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</si>
  <si>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</si>
  <si>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</si>
  <si>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</si>
  <si>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</si>
  <si>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</si>
  <si>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</si>
  <si>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</si>
  <si>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</si>
  <si>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</si>
  <si>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</si>
  <si>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</si>
  <si>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</si>
  <si>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</si>
  <si>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</si>
  <si>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</si>
  <si>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</si>
  <si>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</si>
  <si>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</si>
  <si>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</si>
  <si>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</si>
  <si>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</si>
  <si>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</si>
  <si>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</si>
  <si>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</si>
  <si>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</si>
  <si>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</si>
  <si>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</si>
  <si>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</si>
  <si>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</si>
  <si>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</si>
  <si>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</si>
  <si>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</si>
  <si>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</si>
  <si>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</si>
  <si>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</si>
  <si>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</si>
  <si>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</si>
  <si>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</si>
  <si>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</si>
  <si>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</si>
  <si>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</si>
  <si>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</si>
  <si>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</si>
  <si>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</si>
  <si>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</si>
  <si>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</si>
  <si>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</si>
  <si>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</si>
  <si>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</si>
  <si>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</si>
  <si>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</si>
  <si>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</si>
  <si>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</si>
  <si>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</si>
  <si>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</si>
  <si>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</si>
  <si>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</si>
  <si>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</si>
  <si>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</si>
  <si>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</si>
  <si>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</si>
  <si>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</si>
  <si>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</si>
  <si>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</si>
  <si>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</si>
  <si>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</si>
  <si>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</si>
  <si>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</si>
  <si>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</si>
  <si>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</si>
  <si>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</si>
  <si>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</si>
  <si>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</si>
  <si>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</si>
  <si>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</si>
  <si>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</si>
  <si>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</si>
  <si>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</si>
  <si>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</si>
  <si>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</si>
  <si>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</si>
  <si>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</si>
  <si>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</si>
  <si>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</si>
  <si>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</si>
  <si>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</si>
  <si>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</si>
  <si>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</si>
  <si>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</si>
  <si>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</si>
  <si>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</si>
  <si>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</si>
  <si>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</si>
  <si>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</si>
  <si>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</si>
  <si>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</si>
  <si>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</si>
  <si>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</si>
  <si>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</si>
  <si>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</si>
  <si>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</si>
  <si>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</si>
  <si>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</si>
  <si>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</si>
  <si>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</si>
  <si>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</si>
  <si>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</si>
  <si>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</si>
  <si>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</si>
  <si>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</si>
  <si>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</si>
  <si>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</si>
  <si>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</si>
  <si>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</si>
  <si>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</si>
  <si>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</si>
  <si>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</si>
  <si>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</si>
  <si>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</si>
  <si>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</si>
  <si>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</si>
  <si>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</si>
  <si>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</si>
  <si>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</si>
  <si>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</si>
  <si>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</si>
  <si>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</si>
  <si>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</si>
  <si>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</si>
  <si>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</si>
  <si>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</si>
  <si>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</si>
  <si>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</si>
  <si>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</si>
  <si>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</si>
  <si>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</si>
  <si>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</si>
  <si>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</si>
  <si>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</si>
  <si>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</si>
  <si>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</si>
  <si>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</si>
  <si>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</si>
  <si>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</si>
  <si>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</si>
  <si>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</si>
  <si>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</si>
  <si>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</si>
  <si>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</si>
  <si>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</si>
  <si>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</si>
  <si>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</si>
  <si>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</si>
  <si>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</si>
  <si>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</si>
  <si>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</si>
  <si>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</si>
  <si>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</si>
  <si>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</si>
  <si>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</si>
  <si>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</si>
  <si>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</si>
  <si>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</si>
  <si>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</si>
  <si>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</si>
  <si>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</si>
  <si>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</si>
  <si>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</si>
  <si>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</si>
  <si>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</si>
  <si>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</si>
  <si>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</si>
  <si>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</si>
  <si>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</si>
  <si>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</si>
  <si>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</si>
  <si>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</si>
  <si>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</si>
  <si>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</si>
  <si>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</si>
  <si>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</si>
  <si>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</si>
  <si>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</si>
  <si>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</si>
  <si>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</si>
  <si>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</si>
  <si>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</si>
  <si>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</si>
  <si>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</si>
  <si>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</si>
  <si>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</si>
  <si>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</si>
  <si>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</si>
  <si>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</si>
  <si>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</si>
  <si>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</si>
  <si>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</si>
  <si>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</si>
  <si>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</si>
  <si>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</si>
  <si>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</si>
  <si>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</si>
  <si>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</si>
  <si>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</si>
  <si>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</si>
  <si>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</si>
  <si>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</si>
  <si>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</si>
  <si>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</si>
  <si>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</si>
  <si>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</si>
  <si>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</si>
  <si>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</si>
  <si>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</si>
  <si>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</si>
  <si>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</si>
  <si>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</si>
  <si>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</si>
  <si>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</si>
  <si>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</si>
  <si>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</si>
  <si>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</si>
  <si>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</si>
  <si>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</si>
  <si>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</si>
  <si>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</si>
  <si>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</si>
  <si>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</si>
  <si>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</si>
  <si>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</si>
  <si>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</si>
  <si>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</si>
  <si>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</si>
  <si>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</si>
  <si>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</si>
  <si>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</si>
  <si>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</si>
  <si>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</si>
  <si>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</si>
  <si>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</si>
  <si>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</si>
  <si>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</si>
  <si>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</si>
  <si>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</si>
  <si>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</si>
  <si>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</si>
  <si>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</si>
  <si>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</si>
  <si>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</si>
  <si>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</si>
  <si>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</si>
  <si>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</si>
  <si>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</si>
  <si>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</si>
  <si>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</si>
  <si>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</si>
  <si>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</si>
  <si>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</si>
  <si>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</si>
  <si>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</si>
  <si>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</si>
  <si>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</si>
  <si>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</si>
  <si>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</si>
  <si>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</si>
  <si>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</si>
  <si>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</si>
  <si>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</si>
  <si>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</si>
  <si>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</si>
  <si>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</si>
  <si>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</si>
  <si>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</si>
  <si>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</si>
  <si>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</si>
  <si>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</si>
  <si>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</si>
  <si>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</si>
  <si>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</si>
  <si>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</si>
  <si>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</si>
  <si>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</si>
  <si>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</si>
  <si>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</si>
  <si>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</si>
  <si>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</si>
  <si>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</si>
  <si>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</si>
  <si>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</si>
  <si>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</si>
  <si>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</si>
  <si>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</si>
  <si>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</si>
  <si>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</si>
  <si>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</si>
  <si>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</si>
  <si>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</si>
  <si>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</si>
  <si>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</si>
  <si>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</si>
  <si>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</si>
  <si>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</si>
  <si>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</si>
  <si>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</si>
  <si>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</si>
  <si>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</si>
  <si>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</si>
  <si>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</si>
  <si>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</si>
  <si>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</si>
  <si>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</si>
  <si>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</si>
  <si>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</si>
  <si>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</si>
  <si>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</si>
  <si>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</si>
  <si>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</si>
  <si>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</si>
  <si>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</si>
  <si>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</si>
  <si>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</si>
  <si>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</si>
  <si>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</si>
  <si>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</si>
  <si>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</si>
  <si>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</si>
  <si>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</si>
  <si>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</si>
  <si>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</si>
  <si>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</si>
  <si>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</si>
  <si>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</si>
  <si>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</si>
  <si>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</si>
  <si>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</si>
  <si>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</si>
  <si>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</si>
  <si>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</si>
  <si>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</si>
  <si>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</si>
  <si>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</si>
  <si>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</si>
  <si>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</si>
  <si>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</si>
  <si>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</si>
  <si>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</si>
  <si>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</si>
  <si>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</si>
  <si>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</si>
  <si>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</si>
  <si>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</si>
  <si>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</si>
  <si>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</si>
  <si>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</si>
  <si>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</si>
  <si>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</si>
  <si>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</si>
  <si>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</si>
  <si>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</si>
  <si>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</si>
  <si>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</si>
  <si>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</si>
  <si>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</si>
  <si>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</si>
  <si>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</si>
  <si>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</si>
  <si>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</si>
  <si>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</si>
  <si>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</si>
  <si>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</si>
  <si>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</si>
  <si>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</si>
  <si>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</si>
  <si>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</si>
  <si>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</si>
  <si>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</si>
  <si>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</si>
  <si>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</si>
  <si>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</si>
  <si>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</si>
  <si>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</si>
  <si>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</si>
  <si>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</si>
  <si>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</si>
  <si>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</si>
  <si>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</si>
  <si>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</si>
  <si>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</si>
  <si>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</si>
  <si>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</si>
  <si>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</si>
  <si>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</si>
  <si>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</si>
  <si>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</si>
  <si>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</si>
  <si>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</si>
  <si>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</si>
  <si>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</si>
  <si>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</si>
  <si>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</si>
  <si>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</si>
  <si>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</si>
  <si>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</si>
  <si>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</si>
  <si>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</si>
  <si>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</si>
  <si>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</si>
  <si>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</si>
  <si>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</si>
  <si>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</si>
  <si>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</si>
  <si>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</si>
  <si>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</si>
  <si>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</si>
  <si>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</si>
  <si>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</si>
  <si>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</si>
  <si>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</si>
  <si>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</si>
  <si>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</si>
  <si>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</si>
  <si>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</si>
  <si>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</si>
  <si>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</si>
  <si>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</si>
  <si>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</si>
  <si>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</si>
  <si>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</si>
  <si>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</si>
  <si>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</si>
  <si>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</si>
  <si>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</si>
  <si>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</si>
  <si>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</si>
  <si>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</si>
  <si>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</si>
  <si>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</si>
  <si>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</si>
  <si>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</si>
  <si>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</si>
  <si>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</si>
  <si>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</si>
  <si>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</si>
  <si>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</si>
  <si>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</si>
  <si>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</si>
  <si>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</si>
  <si>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</si>
  <si>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</si>
  <si>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</si>
  <si>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</si>
  <si>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</si>
  <si>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</si>
  <si>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</si>
  <si>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</si>
  <si>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</si>
  <si>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</si>
  <si>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</si>
  <si>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</si>
  <si>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</si>
  <si>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</si>
  <si>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</si>
  <si>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</si>
  <si>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</si>
  <si>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</si>
  <si>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</si>
  <si>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</si>
  <si>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</si>
  <si>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</si>
  <si>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</si>
  <si>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</si>
  <si>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</si>
  <si>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</si>
  <si>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</si>
  <si>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</si>
  <si>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</si>
  <si>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</si>
  <si>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</si>
  <si>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</si>
  <si>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</si>
  <si>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</si>
  <si>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</si>
  <si>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</si>
  <si>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</si>
  <si>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</si>
  <si>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</si>
  <si>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</si>
  <si>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</si>
  <si>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</si>
  <si>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</si>
  <si>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</si>
  <si>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</si>
  <si>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</si>
  <si>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</si>
  <si>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</si>
  <si>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</si>
  <si>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</si>
  <si>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</si>
  <si>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</si>
  <si>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</si>
  <si>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</si>
  <si>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</si>
  <si>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</si>
  <si>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</si>
  <si>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</si>
  <si>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</si>
  <si>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</si>
  <si>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</si>
  <si>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</si>
  <si>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</si>
  <si>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</si>
  <si>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</si>
  <si>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</si>
  <si>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</si>
  <si>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</si>
  <si>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</si>
  <si>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</si>
  <si>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</si>
  <si>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</si>
  <si>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</si>
  <si>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</si>
  <si>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</si>
  <si>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</si>
  <si>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</si>
  <si>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</si>
  <si>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</si>
  <si>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</si>
  <si>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</si>
  <si>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</si>
  <si>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</si>
  <si>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</si>
  <si>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</si>
  <si>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</si>
  <si>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</si>
  <si>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</si>
  <si>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</si>
  <si>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</si>
  <si>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</si>
  <si>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</si>
  <si>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</si>
  <si>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</si>
  <si>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</si>
  <si>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</si>
  <si>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</si>
  <si>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</si>
  <si>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</si>
  <si>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</si>
  <si>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</si>
  <si>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</si>
  <si>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</si>
  <si>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</si>
  <si>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</si>
  <si>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</si>
  <si>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</si>
  <si>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</si>
  <si>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</si>
  <si>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</si>
  <si>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</si>
  <si>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</si>
  <si>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</si>
  <si>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</si>
  <si>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</si>
  <si>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</si>
  <si>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</si>
  <si>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</si>
  <si>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</si>
  <si>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</si>
  <si>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</si>
  <si>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</si>
  <si>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</si>
  <si>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</si>
  <si>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</si>
  <si>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</si>
  <si>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</si>
  <si>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</si>
  <si>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</si>
  <si>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</si>
  <si>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</si>
  <si>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</si>
  <si>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</si>
  <si>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</si>
  <si>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</si>
  <si>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</si>
  <si>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</si>
  <si>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</si>
  <si>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</si>
  <si>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</si>
  <si>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</si>
  <si>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</si>
  <si>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</si>
  <si>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</si>
  <si>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</si>
  <si>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</si>
  <si>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</si>
  <si>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</si>
  <si>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</si>
  <si>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</si>
  <si>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</si>
  <si>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</si>
  <si>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</si>
  <si>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</si>
  <si>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</si>
  <si>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</si>
  <si>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</si>
  <si>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</si>
  <si>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</si>
  <si>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</si>
  <si>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</si>
  <si>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</si>
  <si>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</si>
  <si>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</si>
  <si>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</si>
  <si>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</si>
  <si>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</si>
  <si>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</si>
  <si>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</si>
  <si>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</si>
  <si>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</si>
  <si>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</si>
  <si>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</si>
  <si>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</si>
  <si>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</si>
  <si>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</si>
  <si>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</si>
  <si>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</si>
  <si>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</si>
  <si>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</si>
  <si>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</si>
  <si>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</si>
  <si>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</si>
  <si>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</si>
  <si>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</si>
  <si>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</si>
  <si>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</si>
  <si>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</si>
  <si>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</si>
  <si>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</si>
  <si>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</si>
  <si>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</si>
  <si>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</si>
  <si>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</si>
  <si>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</si>
  <si>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</si>
  <si>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</si>
  <si>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</si>
  <si>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</si>
  <si>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</si>
  <si>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</si>
  <si>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</si>
  <si>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</si>
  <si>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</si>
  <si>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</si>
  <si>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</si>
  <si>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</si>
  <si>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</si>
  <si>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</si>
  <si>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</si>
  <si>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</si>
  <si>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</si>
  <si>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</si>
  <si>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</si>
  <si>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</si>
  <si>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</si>
  <si>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</si>
  <si>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</si>
  <si>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</si>
  <si>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</si>
  <si>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</si>
  <si>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</si>
  <si>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</si>
  <si>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</si>
  <si>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</si>
  <si>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</si>
  <si>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</si>
  <si>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</si>
  <si>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</si>
  <si>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</si>
  <si>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</si>
  <si>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</si>
  <si>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</si>
  <si>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</si>
  <si>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</si>
  <si>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</si>
  <si>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</si>
  <si>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</si>
  <si>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</si>
  <si>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</si>
  <si>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</si>
  <si>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</si>
  <si>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</si>
  <si>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</si>
  <si>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</si>
  <si>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</si>
  <si>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</si>
  <si>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</si>
  <si>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</si>
  <si>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</si>
  <si>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</si>
  <si>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</si>
  <si>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</si>
  <si>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</si>
  <si>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</si>
  <si>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</si>
  <si>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</si>
  <si>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</si>
  <si>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</si>
  <si>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</si>
  <si>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</si>
  <si>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</si>
  <si>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</si>
  <si>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</si>
  <si>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</si>
  <si>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</si>
  <si>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</si>
  <si>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</si>
  <si>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</si>
  <si>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</si>
  <si>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</si>
  <si>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</si>
  <si>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</si>
  <si>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</si>
  <si>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</si>
  <si>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</si>
  <si>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</si>
  <si>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</si>
  <si>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</si>
  <si>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</si>
  <si>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</si>
  <si>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</si>
  <si>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</si>
  <si>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</si>
  <si>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</si>
  <si>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</si>
  <si>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</si>
  <si>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</si>
  <si>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</si>
  <si>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</si>
  <si>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</si>
  <si>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</si>
  <si>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</si>
  <si>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</si>
  <si>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</si>
  <si>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</si>
  <si>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</si>
  <si>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</si>
  <si>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</si>
  <si>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</si>
  <si>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</si>
  <si>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</si>
  <si>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</si>
  <si>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</si>
  <si>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</si>
  <si>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</si>
  <si>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</si>
  <si>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</si>
  <si>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</si>
  <si>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</si>
  <si>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</si>
  <si>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</si>
  <si>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</si>
  <si>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</si>
  <si>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</si>
  <si>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</si>
  <si>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</si>
  <si>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</si>
  <si>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</si>
  <si>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</si>
  <si>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</si>
  <si>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</si>
  <si>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</si>
  <si>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</si>
  <si>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</si>
  <si>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</si>
  <si>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</si>
  <si>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</si>
  <si>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</si>
  <si>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</si>
  <si>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</si>
  <si>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</si>
  <si>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</si>
  <si>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</si>
  <si>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</si>
  <si>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</si>
  <si>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</si>
  <si>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</si>
  <si>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</si>
  <si>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</si>
  <si>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</si>
  <si>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</si>
  <si>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</si>
  <si>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</si>
  <si>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</si>
  <si>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</si>
  <si>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</si>
  <si>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</si>
  <si>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</si>
  <si>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</si>
  <si>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</si>
  <si>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</si>
  <si>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</si>
  <si>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</si>
  <si>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</si>
  <si>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</si>
  <si>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</si>
  <si>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</si>
  <si>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</si>
  <si>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</si>
  <si>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</si>
  <si>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</si>
  <si>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</si>
  <si>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</si>
  <si>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</si>
  <si>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</si>
  <si>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</si>
  <si>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</si>
  <si>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</si>
  <si>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</si>
  <si>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</si>
  <si>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</si>
  <si>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</si>
  <si>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</si>
  <si>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</si>
  <si>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</si>
  <si>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</si>
  <si>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</si>
  <si>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</si>
  <si>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</si>
  <si>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</si>
  <si>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</si>
  <si>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</si>
  <si>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</si>
  <si>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</si>
  <si>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</si>
  <si>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</si>
  <si>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</si>
  <si>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</si>
  <si>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</si>
  <si>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</si>
  <si>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</si>
  <si>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</si>
  <si>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</si>
  <si>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</si>
  <si>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</si>
  <si>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</si>
  <si>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</si>
  <si>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</si>
  <si>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</si>
  <si>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</si>
  <si>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</si>
  <si>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</si>
  <si>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</si>
  <si>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</si>
  <si>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</si>
  <si>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</si>
  <si>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</si>
  <si>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</si>
  <si>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</si>
  <si>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</si>
  <si>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</si>
  <si>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</si>
  <si>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</si>
  <si>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</si>
  <si>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</si>
  <si>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</si>
  <si>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</si>
  <si>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</si>
  <si>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</si>
  <si>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</si>
  <si>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</si>
  <si>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</si>
  <si>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</si>
  <si>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</si>
  <si>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</si>
  <si>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</si>
  <si>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</si>
  <si>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</si>
  <si>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</si>
  <si>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</si>
  <si>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</si>
  <si>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</si>
  <si>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</si>
  <si>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</si>
  <si>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</si>
  <si>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</si>
  <si>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</si>
  <si>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</si>
  <si>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</si>
  <si>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</si>
  <si>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</si>
  <si>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</si>
  <si>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</si>
  <si>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</si>
  <si>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</si>
  <si>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</si>
  <si>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</si>
  <si>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</si>
  <si>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</si>
  <si>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</si>
  <si>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</si>
  <si>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</si>
  <si>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</si>
  <si>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</si>
  <si>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</si>
  <si>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</si>
  <si>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</si>
  <si>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</si>
  <si>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</si>
  <si>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</si>
  <si>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</si>
  <si>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</si>
  <si>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</si>
  <si>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</si>
  <si>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</si>
  <si>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</si>
  <si>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</si>
  <si>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</si>
  <si>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</si>
  <si>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</si>
  <si>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</si>
  <si>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</si>
  <si>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</si>
  <si>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</si>
  <si>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</si>
  <si>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</si>
  <si>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</si>
  <si>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</si>
  <si>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</si>
  <si>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</si>
  <si>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</si>
  <si>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</si>
  <si>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</si>
  <si>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</si>
  <si>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</si>
  <si>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</si>
  <si>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</si>
  <si>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</si>
  <si>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</si>
  <si>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</si>
  <si>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</si>
  <si>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</si>
  <si>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</si>
  <si>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</si>
  <si>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</si>
  <si>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</si>
  <si>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</si>
  <si>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</si>
  <si>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</si>
  <si>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</si>
  <si>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</si>
  <si>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</si>
  <si>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</si>
  <si>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</si>
  <si>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</si>
  <si>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</si>
  <si>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</si>
  <si>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</si>
  <si>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</si>
  <si>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</si>
  <si>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</si>
  <si>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</si>
  <si>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</si>
  <si>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</si>
  <si>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</si>
  <si>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</si>
  <si>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</si>
  <si>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</si>
  <si>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</si>
  <si>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</si>
  <si>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</si>
  <si>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</si>
  <si>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</si>
  <si>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</si>
  <si>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</si>
  <si>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</si>
  <si>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</si>
  <si>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</si>
  <si>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</si>
  <si>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</si>
  <si>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</si>
  <si>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</si>
  <si>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</si>
  <si>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</si>
  <si>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</si>
  <si>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</si>
  <si>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</si>
  <si>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</si>
  <si>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</si>
  <si>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</si>
  <si>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</si>
  <si>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</si>
  <si>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</si>
  <si>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</si>
  <si>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</si>
  <si>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</si>
  <si>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</si>
  <si>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</si>
  <si>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</si>
  <si>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</si>
  <si>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</si>
  <si>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</si>
  <si>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</si>
  <si>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</si>
  <si>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</si>
  <si>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</si>
  <si>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</si>
  <si>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</si>
  <si>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</si>
  <si>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</si>
  <si>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</si>
  <si>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</si>
  <si>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</si>
  <si>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</si>
  <si>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</si>
  <si>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</si>
  <si>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</si>
  <si>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</si>
  <si>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</si>
  <si>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</si>
  <si>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</si>
  <si>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</si>
  <si>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</si>
  <si>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</si>
  <si>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</si>
  <si>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</si>
  <si>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</si>
  <si>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</si>
  <si>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</si>
  <si>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</si>
  <si>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</si>
  <si>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</si>
  <si>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</si>
  <si>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</si>
  <si>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</si>
  <si>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</si>
  <si>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</si>
  <si>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</si>
  <si>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</si>
  <si>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</si>
  <si>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</si>
  <si>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</si>
  <si>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</si>
  <si>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</si>
  <si>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</si>
  <si>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</si>
  <si>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</si>
  <si>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</si>
  <si>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</si>
  <si>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</si>
  <si>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</si>
  <si>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</si>
  <si>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</si>
  <si>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</si>
  <si>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</si>
  <si>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</si>
  <si>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</si>
  <si>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</si>
  <si>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</si>
  <si>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</si>
  <si>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</si>
  <si>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</si>
  <si>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</si>
  <si>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</si>
  <si>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</si>
  <si>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</si>
  <si>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</si>
  <si>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</si>
  <si>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</si>
  <si>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</si>
  <si>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</si>
  <si>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</si>
  <si>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</si>
  <si>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</si>
  <si>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</si>
  <si>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</si>
  <si>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</si>
  <si>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</si>
  <si>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</si>
  <si>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</si>
  <si>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</si>
  <si>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</si>
  <si>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</si>
  <si>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</si>
  <si>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</si>
  <si>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</si>
  <si>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</si>
  <si>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</si>
  <si>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</si>
  <si>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</si>
  <si>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</si>
  <si>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</si>
  <si>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</si>
  <si>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</si>
  <si>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</si>
  <si>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</si>
  <si>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</si>
  <si>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</si>
  <si>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</si>
  <si>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</si>
  <si>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</si>
  <si>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</si>
  <si>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</si>
  <si>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</si>
  <si>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</si>
  <si>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</si>
  <si>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</si>
  <si>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</si>
  <si>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</si>
  <si>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</si>
  <si>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</si>
  <si>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</si>
  <si>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</si>
  <si>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</si>
  <si>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</si>
  <si>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</si>
  <si>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</si>
  <si>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</si>
  <si>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</si>
  <si>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</si>
  <si>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</si>
  <si>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</si>
  <si>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</si>
  <si>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</si>
  <si>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</si>
  <si>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</si>
  <si>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</si>
  <si>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</si>
  <si>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</si>
  <si>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</si>
  <si>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</si>
  <si>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</si>
  <si>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</si>
  <si>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</si>
  <si>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</si>
  <si>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</si>
  <si>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</si>
  <si>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</si>
  <si>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</si>
  <si>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</si>
  <si>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</si>
  <si>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</si>
  <si>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</si>
  <si>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</si>
  <si>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</si>
  <si>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</si>
  <si>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</si>
  <si>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</si>
  <si>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</si>
  <si>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</si>
  <si>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</si>
  <si>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</si>
  <si>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</si>
  <si>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</si>
  <si>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</si>
  <si>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</si>
  <si>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</si>
  <si>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</si>
  <si>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</si>
  <si>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</si>
  <si>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</si>
  <si>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</si>
  <si>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</si>
  <si>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</si>
  <si>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</si>
  <si>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</si>
  <si>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</si>
  <si>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</si>
  <si>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</si>
  <si>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</si>
  <si>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</si>
  <si>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</si>
  <si>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</si>
  <si>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</si>
  <si>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</si>
  <si>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</si>
  <si>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</si>
  <si>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</si>
  <si>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</si>
  <si>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</si>
  <si>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</si>
  <si>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</si>
  <si>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</si>
  <si>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</si>
  <si>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</si>
  <si>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</si>
  <si>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</si>
  <si>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</si>
  <si>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</si>
  <si>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</si>
  <si>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</si>
  <si>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</si>
  <si>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</si>
  <si>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</si>
  <si>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</si>
  <si>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</si>
  <si>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</si>
  <si>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</si>
  <si>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</si>
  <si>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</si>
  <si>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</si>
  <si>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</si>
  <si>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</si>
  <si>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</si>
  <si>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</si>
  <si>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</si>
  <si>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</si>
  <si>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</si>
  <si>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</si>
  <si>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</si>
  <si>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</si>
  <si>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</si>
  <si>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</si>
  <si>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</si>
  <si>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</si>
  <si>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</si>
  <si>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</si>
  <si>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</si>
  <si>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</si>
  <si>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</si>
  <si>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</si>
  <si>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</si>
  <si>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</si>
  <si>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</si>
  <si>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</si>
  <si>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</si>
  <si>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</si>
  <si>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</si>
  <si>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</si>
  <si>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</si>
  <si>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</si>
  <si>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</si>
  <si>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</si>
  <si>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</si>
  <si>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</si>
  <si>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</si>
  <si>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</si>
  <si>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</si>
  <si>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</si>
  <si>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</si>
  <si>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</si>
  <si>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</si>
  <si>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</si>
  <si>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</si>
  <si>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</si>
  <si>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</si>
  <si>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</si>
  <si>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</si>
  <si>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</si>
  <si>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</si>
  <si>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</si>
  <si>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</si>
  <si>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</si>
  <si>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</si>
  <si>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</si>
  <si>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</si>
  <si>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</si>
  <si>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</si>
  <si>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</si>
  <si>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</si>
  <si>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</si>
  <si>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</si>
  <si>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</si>
  <si>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</si>
  <si>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</si>
  <si>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</si>
  <si>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</si>
  <si>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</si>
  <si>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</si>
  <si>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</si>
  <si>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</si>
  <si>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</si>
  <si>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</si>
  <si>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</si>
  <si>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</si>
  <si>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</si>
  <si>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</si>
  <si>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</si>
  <si>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</si>
  <si>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</si>
  <si>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</si>
  <si>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</si>
  <si>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</si>
  <si>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</si>
  <si>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</si>
  <si>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</si>
  <si>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</si>
  <si>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</si>
  <si>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</si>
  <si>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</si>
  <si>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</si>
  <si>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</si>
  <si>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</si>
  <si>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</si>
  <si>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</si>
  <si>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</si>
  <si>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</si>
  <si>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</si>
  <si>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</si>
  <si>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</si>
  <si>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</si>
  <si>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</si>
  <si>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</si>
  <si>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</si>
  <si>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</si>
  <si>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</si>
  <si>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</si>
  <si>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</si>
  <si>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</si>
  <si>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</si>
  <si>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</si>
  <si>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</si>
  <si>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</si>
  <si>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</si>
  <si>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</si>
  <si>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</si>
  <si>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</si>
  <si>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</si>
  <si>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</si>
  <si>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</si>
  <si>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</si>
  <si>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</si>
  <si>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</si>
  <si>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</si>
  <si>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</si>
  <si>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</si>
  <si>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</si>
  <si>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</si>
  <si>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</si>
  <si>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</si>
  <si>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</si>
  <si>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</si>
  <si>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</si>
  <si>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</si>
  <si>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</si>
  <si>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</si>
  <si>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</si>
  <si>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</si>
  <si>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</si>
  <si>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</si>
  <si>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</si>
  <si>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</si>
  <si>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</si>
  <si>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</si>
  <si>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</si>
  <si>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</si>
  <si>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</si>
  <si>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</si>
  <si>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</si>
  <si>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</si>
  <si>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</si>
  <si>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</si>
  <si>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</si>
  <si>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</si>
  <si>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</si>
  <si>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</si>
  <si>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</si>
  <si>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</si>
  <si>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</si>
  <si>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</si>
  <si>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</si>
  <si>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</si>
  <si>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</si>
  <si>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</si>
  <si>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</si>
  <si>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</si>
  <si>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</si>
  <si>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</si>
  <si>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</si>
  <si>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</si>
  <si>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</si>
  <si>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</si>
  <si>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</si>
  <si>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</si>
  <si>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</si>
  <si>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</si>
  <si>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</si>
  <si>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</si>
  <si>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</si>
  <si>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</si>
  <si>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</si>
  <si>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</si>
  <si>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</si>
  <si>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</si>
  <si>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</si>
  <si>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</si>
  <si>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</si>
  <si>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</si>
  <si>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</si>
  <si>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</si>
  <si>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</si>
  <si>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</si>
  <si>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</si>
  <si>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</si>
  <si>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</si>
  <si>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</si>
  <si>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</si>
  <si>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</si>
  <si>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</si>
  <si>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</si>
  <si>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</si>
  <si>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</si>
  <si>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</si>
  <si>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</si>
  <si>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</si>
  <si>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</si>
  <si>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</si>
  <si>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</si>
  <si>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</si>
  <si>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</si>
  <si>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</si>
  <si>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</si>
  <si>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</si>
  <si>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</si>
  <si>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</si>
  <si>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</si>
  <si>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</si>
  <si>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</si>
  <si>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</si>
  <si>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</si>
  <si>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</si>
  <si>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</si>
  <si>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</si>
  <si>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</si>
  <si>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</si>
  <si>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</si>
  <si>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</si>
  <si>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</si>
  <si>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</si>
  <si>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</si>
  <si>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</si>
  <si>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</si>
  <si>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</si>
  <si>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</si>
  <si>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</si>
  <si>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</si>
  <si>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</si>
  <si>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</si>
  <si>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</si>
  <si>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</si>
  <si>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</si>
  <si>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</si>
  <si>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</si>
  <si>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</si>
  <si>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</si>
  <si>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</si>
  <si>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</si>
  <si>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</si>
  <si>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</si>
  <si>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</si>
  <si>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</si>
  <si>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</si>
  <si>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</si>
  <si>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</si>
  <si>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</si>
  <si>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</si>
  <si>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</si>
  <si>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</si>
  <si>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</si>
  <si>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</si>
  <si>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</si>
  <si>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</si>
  <si>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</si>
  <si>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</si>
  <si>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</si>
  <si>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</si>
  <si>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</si>
  <si>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</si>
  <si>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</si>
  <si>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</si>
  <si>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</si>
  <si>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</si>
  <si>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</si>
  <si>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</si>
  <si>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</si>
  <si>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</si>
  <si>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</si>
  <si>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</si>
  <si>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</si>
  <si>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</si>
  <si>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</si>
  <si>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</si>
  <si>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</si>
  <si>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</si>
  <si>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</si>
  <si>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</si>
  <si>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</si>
  <si>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</si>
  <si>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</si>
  <si>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</si>
  <si>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</si>
  <si>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</si>
  <si>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</si>
  <si>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</si>
  <si>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</si>
  <si>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</si>
  <si>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</si>
  <si>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</si>
  <si>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</si>
  <si>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</si>
  <si>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</si>
  <si>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</si>
  <si>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</si>
  <si>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</si>
  <si>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</si>
  <si>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</si>
  <si>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</si>
  <si>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</si>
  <si>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</si>
  <si>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</si>
  <si>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</si>
  <si>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</si>
  <si>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</si>
  <si>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</si>
  <si>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</si>
  <si>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</si>
  <si>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</si>
  <si>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</si>
  <si>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</si>
  <si>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</si>
  <si>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</si>
  <si>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</si>
  <si>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</si>
  <si>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</si>
  <si>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</si>
  <si>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</si>
  <si>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</si>
  <si>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</si>
  <si>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</si>
  <si>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</si>
  <si>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</si>
  <si>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</si>
  <si>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</si>
  <si>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</si>
  <si>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</si>
  <si>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</si>
  <si>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</si>
  <si>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</si>
  <si>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</si>
  <si>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</si>
  <si>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</si>
  <si>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</si>
  <si>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</si>
  <si>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</si>
  <si>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</si>
  <si>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</si>
  <si>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</si>
  <si>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</si>
  <si>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</si>
  <si>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</si>
  <si>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</si>
  <si>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</si>
  <si>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</si>
  <si>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</si>
  <si>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</si>
  <si>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</si>
  <si>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</si>
  <si>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</si>
  <si>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</si>
  <si>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</si>
  <si>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</si>
  <si>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</si>
  <si>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</si>
  <si>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</si>
  <si>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</si>
  <si>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</si>
  <si>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</si>
  <si>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</si>
  <si>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</si>
  <si>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</si>
  <si>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</si>
  <si>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</si>
  <si>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</si>
  <si>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</si>
  <si>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</si>
  <si>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</si>
  <si>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</si>
  <si>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</si>
  <si>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</si>
  <si>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</si>
  <si>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</si>
  <si>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</si>
  <si>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</si>
  <si>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</si>
  <si>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</si>
  <si>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</si>
  <si>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</si>
  <si>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</si>
  <si>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</si>
  <si>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</si>
  <si>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</si>
  <si>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</si>
  <si>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</si>
  <si>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</si>
  <si>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</si>
  <si>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</si>
  <si>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</si>
  <si>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</si>
  <si>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</si>
  <si>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</si>
  <si>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</si>
  <si>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</si>
  <si>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</si>
  <si>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</si>
  <si>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</si>
  <si>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</si>
  <si>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</si>
  <si>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</si>
  <si>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</si>
  <si>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</si>
  <si>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</si>
  <si>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</si>
  <si>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</si>
  <si>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</si>
  <si>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</si>
  <si>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</si>
  <si>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</si>
  <si>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</si>
  <si>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</si>
  <si>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</si>
  <si>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</si>
  <si>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</si>
  <si>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</si>
  <si>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</si>
  <si>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</si>
  <si>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</si>
  <si>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</si>
  <si>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</si>
  <si>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</si>
  <si>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</si>
  <si>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</si>
  <si>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</si>
  <si>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</si>
  <si>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</si>
  <si>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</si>
  <si>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</si>
  <si>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</si>
  <si>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</si>
  <si>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</si>
  <si>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</si>
  <si>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</si>
  <si>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</si>
  <si>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</si>
  <si>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</si>
  <si>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</si>
  <si>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</si>
  <si>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</si>
  <si>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</si>
  <si>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</si>
  <si>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</si>
  <si>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</si>
  <si>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</si>
  <si>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</si>
  <si>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</si>
  <si>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</si>
  <si>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</si>
  <si>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</si>
  <si>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</si>
  <si>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</si>
  <si>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</si>
  <si>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</si>
  <si>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</si>
  <si>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</si>
  <si>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</si>
  <si>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</si>
  <si>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</si>
  <si>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</si>
  <si>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</si>
  <si>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</si>
  <si>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</si>
  <si>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</si>
  <si>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</si>
  <si>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</si>
  <si>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</si>
  <si>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</si>
  <si>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</si>
  <si>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</si>
  <si>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</si>
  <si>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</si>
  <si>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</si>
  <si>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</si>
  <si>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</si>
  <si>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</si>
  <si>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</si>
  <si>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</si>
  <si>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</si>
  <si>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</si>
  <si>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</si>
  <si>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</si>
  <si>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</si>
  <si>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</si>
  <si>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</si>
  <si>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</si>
  <si>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</si>
  <si>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</si>
  <si>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</si>
  <si>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</si>
  <si>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</si>
  <si>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</si>
  <si>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</si>
  <si>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</si>
  <si>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</si>
  <si>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</si>
  <si>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</si>
  <si>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</si>
  <si>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</si>
  <si>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</si>
  <si>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</si>
  <si>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</si>
  <si>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</si>
  <si>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</si>
  <si>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</si>
  <si>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</si>
  <si>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</si>
  <si>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</si>
  <si>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</si>
  <si>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</si>
  <si>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</si>
  <si>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</si>
  <si>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</si>
  <si>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</si>
  <si>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</si>
  <si>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</si>
  <si>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</si>
  <si>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</si>
  <si>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</si>
  <si>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</si>
  <si>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</si>
  <si>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</si>
  <si>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</si>
  <si>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</si>
  <si>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</si>
  <si>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</si>
  <si>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</si>
  <si>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</si>
  <si>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</si>
  <si>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</si>
  <si>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</si>
  <si>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</si>
  <si>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</si>
  <si>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</si>
  <si>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</si>
  <si>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</si>
  <si>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</si>
  <si>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</si>
  <si>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</si>
  <si>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</si>
  <si>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</si>
  <si>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</si>
  <si>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</si>
  <si>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</si>
  <si>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</si>
  <si>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</si>
  <si>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</si>
  <si>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</si>
  <si>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</si>
  <si>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</si>
  <si>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</si>
  <si>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</si>
  <si>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</si>
  <si>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</si>
  <si>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</si>
  <si>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</si>
  <si>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</si>
  <si>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</si>
  <si>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</si>
  <si>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</si>
  <si>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</si>
  <si>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</si>
  <si>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</si>
  <si>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</si>
  <si>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</si>
  <si>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</si>
  <si>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</si>
  <si>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</si>
  <si>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</si>
  <si>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</si>
  <si>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</si>
  <si>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</si>
  <si>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</si>
  <si>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</si>
  <si>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</si>
  <si>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</si>
  <si>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</si>
  <si>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</si>
  <si>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</si>
  <si>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</si>
  <si>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</si>
  <si>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</si>
  <si>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</si>
  <si>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</si>
  <si>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</si>
  <si>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</si>
  <si>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</si>
  <si>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</si>
  <si>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</si>
  <si>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</si>
  <si>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</si>
  <si>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</si>
  <si>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</si>
  <si>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</si>
  <si>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</si>
  <si>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</si>
  <si>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</si>
  <si>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</si>
  <si>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</si>
  <si>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</si>
  <si>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</si>
  <si>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</si>
  <si>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</si>
  <si>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</si>
  <si>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</si>
  <si>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</si>
  <si>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</si>
  <si>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</si>
  <si>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</si>
  <si>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</si>
  <si>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</si>
  <si>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</si>
  <si>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</si>
  <si>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</si>
  <si>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</si>
  <si>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</si>
  <si>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</si>
  <si>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</si>
  <si>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</si>
  <si>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</si>
  <si>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</si>
  <si>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</si>
  <si>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</si>
  <si>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</si>
  <si>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</si>
  <si>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</si>
  <si>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</si>
  <si>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</si>
  <si>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</si>
  <si>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</si>
  <si>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</si>
  <si>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</si>
  <si>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</si>
  <si>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</si>
  <si>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</si>
  <si>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</si>
  <si>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</si>
  <si>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</si>
  <si>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</si>
  <si>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</si>
  <si>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</si>
  <si>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</si>
  <si>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</si>
  <si>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</si>
  <si>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</si>
  <si>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</si>
  <si>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</si>
  <si>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</si>
  <si>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</si>
  <si>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</si>
  <si>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</si>
  <si>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</si>
  <si>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</si>
  <si>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</si>
  <si>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</si>
  <si>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</si>
  <si>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</si>
  <si>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</si>
  <si>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</si>
  <si>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</si>
  <si>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</si>
  <si>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</si>
  <si>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</si>
  <si>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</si>
  <si>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</si>
  <si>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</si>
  <si>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</si>
  <si>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</si>
  <si>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</si>
  <si>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</si>
  <si>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</si>
  <si>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</si>
  <si>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</si>
  <si>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</si>
  <si>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</si>
  <si>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</si>
  <si>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</si>
  <si>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</si>
  <si>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</si>
  <si>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</si>
  <si>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</si>
  <si>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</si>
  <si>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</si>
  <si>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</si>
  <si>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</si>
  <si>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</si>
  <si>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</si>
  <si>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</si>
  <si>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</si>
  <si>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</si>
  <si>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</si>
  <si>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</si>
  <si>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</si>
  <si>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</si>
  <si>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</si>
  <si>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</si>
  <si>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</si>
  <si>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</si>
  <si>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</si>
  <si>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</si>
  <si>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</si>
  <si>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</si>
  <si>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</si>
  <si>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</si>
  <si>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</si>
  <si>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</si>
  <si>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</si>
  <si>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</si>
  <si>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</si>
  <si>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</si>
  <si>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</si>
  <si>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</si>
  <si>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</si>
  <si>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</si>
  <si>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</si>
  <si>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</si>
  <si>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</si>
  <si>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</si>
  <si>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</si>
  <si>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</si>
  <si>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</si>
  <si>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</si>
  <si>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</si>
  <si>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</si>
  <si>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</si>
  <si>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</si>
  <si>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</si>
  <si>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</si>
  <si>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</si>
  <si>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</si>
  <si>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</si>
  <si>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</si>
  <si>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</si>
  <si>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</si>
  <si>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</si>
  <si>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</si>
  <si>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</si>
  <si>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</si>
  <si>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</si>
  <si>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</si>
  <si>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</si>
  <si>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</si>
  <si>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</si>
  <si>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</si>
  <si>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</si>
  <si>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</si>
  <si>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</si>
  <si>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</si>
  <si>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</si>
  <si>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</si>
  <si>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</si>
  <si>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</si>
  <si>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</si>
  <si>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</si>
  <si>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</si>
  <si>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</si>
  <si>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</si>
  <si>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</si>
  <si>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</si>
  <si>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</si>
  <si>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</si>
  <si>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</si>
  <si>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</si>
  <si>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</si>
  <si>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</si>
  <si>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</si>
  <si>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</si>
  <si>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</si>
  <si>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</si>
  <si>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</si>
  <si>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</si>
  <si>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</si>
  <si>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</si>
  <si>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</si>
  <si>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</si>
  <si>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</si>
  <si>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</si>
  <si>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</si>
  <si>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</si>
  <si>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</si>
  <si>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</si>
  <si>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</si>
  <si>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</si>
  <si>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</si>
  <si>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</si>
  <si>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</si>
  <si>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</si>
  <si>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</si>
  <si>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</si>
  <si>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</si>
  <si>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</si>
  <si>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</si>
  <si>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</si>
  <si>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</si>
  <si>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</si>
  <si>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</si>
  <si>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</si>
  <si>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</si>
  <si>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</si>
  <si>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</si>
  <si>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</si>
  <si>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</si>
  <si>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</si>
  <si>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</si>
  <si>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</si>
  <si>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</si>
  <si>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</si>
  <si>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</si>
  <si>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</si>
  <si>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</si>
  <si>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</si>
  <si>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</si>
  <si>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</si>
  <si>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</si>
  <si>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</si>
  <si>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</si>
  <si>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</si>
  <si>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</si>
  <si>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</si>
  <si>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</si>
  <si>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</si>
  <si>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</si>
  <si>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</si>
  <si>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</si>
  <si>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</si>
  <si>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</si>
  <si>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</si>
  <si>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</si>
  <si>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</si>
  <si>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</si>
  <si>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</si>
  <si>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</si>
  <si>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</si>
  <si>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</si>
  <si>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</si>
  <si>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</si>
  <si>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</si>
  <si>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</si>
  <si>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</si>
  <si>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</si>
  <si>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</si>
  <si>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</si>
  <si>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</si>
  <si>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</si>
  <si>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</si>
  <si>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</si>
  <si>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</si>
  <si>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</si>
  <si>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</si>
  <si>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</si>
  <si>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</si>
  <si>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</si>
  <si>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</si>
  <si>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</si>
  <si>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</si>
  <si>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</si>
  <si>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</si>
  <si>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</si>
  <si>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</si>
  <si>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</si>
  <si>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</si>
  <si>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</si>
  <si>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</si>
  <si>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</si>
  <si>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</si>
  <si>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</si>
  <si>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</si>
  <si>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</si>
  <si>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</si>
  <si>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</si>
  <si>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</si>
  <si>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</si>
  <si>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</si>
  <si>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</si>
  <si>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</si>
  <si>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</si>
  <si>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</si>
  <si>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</si>
  <si>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</si>
  <si>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</si>
  <si>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</si>
  <si>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</si>
  <si>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</si>
  <si>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</si>
  <si>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</si>
  <si>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</si>
  <si>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</si>
  <si>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</si>
  <si>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</si>
  <si>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</si>
  <si>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</si>
  <si>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</si>
  <si>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</si>
  <si>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</si>
  <si>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</si>
  <si>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</si>
  <si>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</si>
  <si>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</si>
  <si>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</si>
  <si>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</si>
  <si>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</si>
  <si>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</si>
  <si>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</si>
  <si>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</si>
  <si>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</si>
  <si>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</si>
  <si>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</si>
  <si>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</si>
  <si>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</si>
  <si>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</si>
  <si>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</si>
  <si>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</si>
  <si>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</si>
  <si>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</si>
  <si>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</si>
  <si>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</si>
  <si>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</si>
  <si>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</si>
  <si>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</si>
  <si>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</si>
  <si>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</si>
  <si>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</si>
  <si>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</si>
  <si>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</si>
  <si>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</si>
  <si>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</si>
  <si>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</si>
  <si>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</si>
  <si>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</si>
  <si>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</si>
  <si>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</si>
  <si>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</si>
  <si>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</si>
  <si>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</si>
  <si>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</si>
  <si>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</si>
  <si>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</si>
  <si>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</si>
  <si>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</si>
  <si>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</si>
  <si>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</si>
  <si>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</si>
  <si>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</si>
  <si>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</si>
  <si>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</si>
  <si>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</si>
  <si>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</si>
  <si>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</si>
  <si>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</si>
  <si>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</si>
  <si>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</si>
  <si>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</si>
  <si>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</si>
  <si>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</si>
  <si>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</si>
  <si>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</si>
  <si>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</si>
  <si>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</si>
  <si>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</si>
  <si>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</si>
  <si>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</si>
  <si>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</si>
  <si>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</si>
  <si>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</si>
  <si>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</si>
  <si>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</si>
  <si>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</si>
  <si>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</si>
  <si>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</si>
  <si>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</si>
  <si>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</si>
  <si>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</si>
  <si>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</si>
  <si>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</si>
  <si>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</si>
  <si>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</si>
  <si>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</si>
  <si>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</si>
  <si>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</si>
  <si>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</si>
  <si>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</si>
  <si>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</si>
  <si>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</si>
  <si>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</si>
  <si>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</si>
  <si>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</si>
  <si>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</si>
  <si>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</si>
  <si>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</si>
  <si>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</si>
  <si>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</si>
  <si>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</si>
  <si>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</si>
  <si>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</si>
  <si>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</si>
  <si>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</si>
  <si>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</si>
  <si>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</si>
  <si>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</si>
  <si>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</si>
  <si>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</si>
  <si>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</si>
  <si>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</si>
  <si>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</si>
  <si>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</si>
  <si>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</si>
  <si>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</si>
  <si>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</si>
  <si>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</si>
  <si>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</si>
  <si>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</si>
  <si>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</si>
  <si>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</si>
  <si>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</si>
  <si>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</si>
  <si>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</si>
  <si>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</si>
  <si>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</si>
  <si>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</si>
  <si>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</si>
  <si>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</si>
  <si>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</si>
  <si>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</si>
  <si>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</si>
  <si>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</si>
  <si>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</si>
  <si>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</si>
  <si>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</si>
  <si>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</si>
  <si>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</si>
  <si>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</si>
  <si>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</si>
  <si>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</si>
  <si>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</si>
  <si>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</si>
  <si>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</si>
  <si>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</si>
  <si>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</si>
  <si>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</si>
  <si>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</si>
  <si>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</si>
  <si>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</si>
  <si>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</si>
  <si>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</si>
  <si>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</si>
  <si>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</si>
  <si>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</si>
  <si>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</si>
  <si>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</si>
  <si>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</si>
  <si>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</si>
  <si>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</si>
  <si>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</si>
  <si>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</si>
  <si>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</si>
  <si>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</si>
  <si>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</si>
  <si>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</si>
  <si>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</si>
  <si>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</si>
  <si>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</si>
  <si>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</si>
  <si>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</si>
  <si>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</si>
  <si>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</si>
  <si>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</si>
  <si>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</si>
  <si>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</si>
  <si>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</si>
  <si>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</si>
  <si>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</si>
  <si>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</si>
  <si>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</si>
  <si>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</si>
  <si>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</si>
  <si>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</si>
  <si>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</si>
  <si>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</si>
  <si>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</si>
  <si>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</si>
  <si>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</si>
  <si>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</si>
  <si>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</si>
  <si>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</si>
  <si>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</si>
  <si>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</si>
  <si>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</si>
  <si>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</si>
  <si>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</si>
  <si>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</si>
  <si>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</si>
  <si>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</si>
  <si>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</si>
  <si>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</si>
  <si>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</si>
  <si>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</si>
  <si>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</si>
  <si>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</si>
  <si>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</si>
  <si>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</si>
  <si>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</si>
  <si>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</si>
  <si>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</si>
  <si>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</si>
  <si>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</si>
  <si>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</si>
  <si>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</si>
  <si>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</si>
  <si>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</si>
  <si>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</si>
  <si>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</si>
  <si>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</si>
  <si>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</si>
  <si>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</si>
  <si>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</si>
  <si>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</si>
  <si>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</si>
  <si>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</si>
  <si>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</si>
  <si>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</si>
  <si>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</si>
  <si>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</si>
  <si>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</si>
  <si>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</si>
  <si>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</si>
  <si>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</si>
  <si>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</si>
  <si>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</si>
  <si>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</si>
  <si>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</si>
  <si>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</si>
  <si>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</si>
  <si>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</si>
  <si>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</si>
  <si>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</si>
  <si>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</si>
  <si>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</si>
  <si>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</si>
  <si>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</si>
  <si>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</si>
  <si>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</si>
  <si>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</si>
  <si>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</si>
  <si>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</si>
  <si>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</si>
  <si>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</si>
  <si>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</si>
  <si>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</si>
  <si>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</si>
  <si>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</si>
  <si>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</si>
  <si>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</si>
  <si>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</si>
  <si>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</si>
  <si>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</si>
  <si>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</si>
  <si>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</si>
  <si>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</si>
  <si>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</si>
  <si>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</si>
  <si>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</si>
  <si>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</si>
  <si>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</si>
  <si>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</si>
  <si>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</si>
  <si>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</si>
  <si>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</si>
  <si>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</si>
  <si>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</si>
  <si>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</si>
  <si>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</si>
  <si>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</si>
  <si>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</si>
  <si>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</si>
  <si>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</si>
  <si>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</si>
  <si>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</si>
  <si>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</si>
  <si>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</si>
  <si>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</si>
  <si>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</si>
  <si>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</si>
  <si>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</si>
  <si>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</si>
  <si>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</si>
  <si>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</si>
  <si>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</si>
  <si>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</si>
  <si>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</si>
  <si>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</si>
  <si>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</si>
  <si>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</si>
  <si>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</si>
  <si>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</si>
  <si>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</si>
  <si>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</si>
  <si>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</si>
  <si>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</si>
  <si>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</si>
  <si>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</si>
  <si>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</si>
  <si>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</si>
  <si>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</si>
  <si>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</si>
  <si>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</si>
  <si>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</si>
  <si>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</si>
  <si>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</si>
  <si>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</si>
  <si>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</si>
  <si>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</si>
  <si>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</si>
  <si>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</si>
  <si>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</si>
  <si>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</si>
  <si>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</si>
  <si>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</si>
  <si>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</si>
  <si>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</si>
  <si>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</si>
  <si>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</si>
  <si>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</si>
  <si>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</si>
  <si>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</si>
  <si>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</si>
  <si>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</si>
  <si>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</si>
  <si>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</si>
  <si>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</si>
  <si>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</si>
  <si>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</si>
  <si>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</si>
  <si>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</si>
  <si>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</si>
  <si>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</si>
  <si>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</si>
  <si>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</si>
  <si>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</si>
  <si>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</si>
  <si>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</si>
  <si>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</si>
  <si>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</si>
  <si>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</si>
  <si>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</si>
  <si>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</si>
  <si>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</si>
  <si>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</si>
  <si>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</si>
  <si>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</si>
  <si>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</si>
  <si>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</si>
  <si>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</si>
  <si>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</si>
  <si>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</si>
  <si>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</si>
  <si>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</si>
  <si>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</si>
  <si>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</si>
  <si>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</si>
  <si>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</si>
  <si>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</si>
  <si>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</si>
  <si>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</si>
  <si>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</si>
  <si>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</si>
  <si>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</si>
  <si>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</si>
  <si>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</si>
  <si>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</si>
  <si>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</si>
  <si>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</si>
  <si>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</si>
  <si>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</si>
  <si>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</si>
  <si>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</si>
  <si>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</si>
  <si>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</si>
  <si>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</si>
  <si>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</si>
  <si>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</si>
  <si>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</si>
  <si>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</si>
  <si>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</si>
  <si>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</si>
  <si>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</si>
  <si>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</si>
  <si>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</si>
  <si>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</si>
  <si>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</si>
  <si>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</si>
  <si>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</si>
  <si>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</si>
  <si>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</si>
  <si>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</si>
  <si>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</si>
  <si>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</si>
  <si>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</si>
  <si>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</si>
  <si>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</si>
  <si>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</si>
  <si>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</si>
  <si>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</si>
  <si>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</si>
  <si>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</si>
  <si>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</si>
  <si>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</si>
  <si>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</si>
  <si>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</si>
  <si>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</si>
  <si>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</si>
  <si>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</si>
  <si>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</si>
  <si>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</si>
  <si>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</si>
  <si>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</si>
  <si>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</si>
  <si>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</si>
  <si>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</si>
  <si>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</si>
  <si>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</si>
  <si>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</si>
  <si>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</si>
  <si>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</si>
  <si>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</si>
  <si>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</si>
  <si>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</si>
  <si>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</si>
  <si>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</si>
  <si>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</si>
  <si>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</si>
  <si>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</si>
  <si>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</si>
  <si>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</si>
  <si>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</si>
  <si>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</si>
  <si>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</si>
  <si>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</si>
  <si>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</si>
  <si>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</si>
  <si>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</si>
  <si>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</si>
  <si>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</si>
  <si>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</si>
  <si>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</si>
  <si>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</si>
  <si>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</si>
  <si>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</si>
  <si>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</si>
  <si>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</si>
  <si>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</si>
  <si>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</si>
  <si>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</si>
  <si>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</si>
  <si>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</si>
  <si>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</si>
  <si>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</si>
  <si>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</si>
  <si>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</si>
  <si>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</si>
  <si>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</si>
  <si>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</si>
  <si>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</si>
  <si>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</si>
  <si>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</si>
  <si>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</si>
  <si>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</si>
  <si>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</si>
  <si>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</si>
  <si>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</si>
  <si>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</si>
  <si>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</si>
  <si>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</si>
  <si>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</si>
  <si>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</si>
  <si>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</si>
  <si>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</si>
  <si>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</si>
  <si>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</si>
  <si>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</si>
  <si>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</si>
  <si>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</si>
  <si>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</si>
  <si>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</si>
  <si>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</si>
  <si>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</si>
  <si>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</si>
  <si>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</si>
  <si>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</si>
  <si>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</si>
  <si>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</si>
  <si>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</si>
  <si>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</si>
  <si>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</si>
  <si>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</si>
  <si>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</si>
  <si>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</si>
  <si>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</si>
  <si>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</si>
  <si>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</si>
  <si>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</si>
  <si>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</si>
  <si>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</si>
  <si>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</si>
  <si>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</si>
  <si>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</si>
  <si>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</si>
  <si>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</si>
  <si>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</si>
  <si>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</si>
  <si>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</si>
  <si>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</si>
  <si>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</si>
  <si>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</si>
  <si>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</si>
  <si>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</si>
  <si>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</si>
  <si>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</si>
  <si>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</si>
  <si>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</si>
  <si>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</si>
  <si>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</si>
  <si>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</si>
  <si>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</si>
  <si>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</si>
  <si>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</si>
  <si>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</si>
  <si>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</si>
  <si>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</si>
  <si>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</si>
  <si>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</si>
  <si>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</si>
  <si>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</si>
  <si>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</si>
  <si>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</si>
  <si>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</si>
  <si>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</si>
  <si>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</si>
  <si>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</si>
  <si>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</si>
  <si>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</si>
  <si>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</si>
  <si>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</si>
  <si>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</si>
  <si>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</si>
  <si>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</si>
  <si>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</si>
  <si>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</si>
  <si>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</si>
  <si>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</si>
  <si>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</si>
  <si>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</si>
  <si>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</si>
  <si>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</si>
  <si>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</si>
  <si>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</si>
  <si>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</si>
  <si>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</si>
  <si>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</si>
  <si>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</si>
  <si>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</si>
  <si>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</si>
  <si>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</si>
  <si>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</si>
  <si>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</si>
  <si>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</si>
  <si>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</si>
  <si>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</si>
  <si>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</si>
  <si>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</si>
  <si>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</si>
  <si>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</si>
  <si>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</si>
  <si>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</si>
  <si>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</si>
  <si>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</si>
  <si>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</si>
  <si>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</si>
  <si>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</si>
  <si>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</si>
  <si>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</si>
  <si>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</si>
  <si>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</si>
  <si>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</si>
  <si>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</si>
  <si>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</si>
  <si>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</si>
  <si>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</si>
  <si>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</si>
  <si>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</si>
  <si>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</si>
  <si>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</si>
  <si>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</si>
  <si>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</si>
  <si>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</si>
  <si>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</si>
  <si>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</si>
  <si>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</si>
  <si>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</si>
  <si>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</si>
  <si>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</si>
  <si>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</si>
  <si>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</si>
  <si>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</si>
  <si>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</si>
  <si>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</si>
  <si>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</si>
  <si>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</si>
  <si>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</si>
  <si>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</si>
  <si>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</si>
  <si>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</si>
  <si>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</si>
  <si>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</si>
  <si>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</si>
  <si>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</si>
  <si>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</si>
  <si>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</si>
  <si>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</si>
  <si>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</si>
  <si>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</si>
  <si>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</si>
  <si>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</si>
  <si>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</si>
  <si>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</si>
  <si>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</si>
  <si>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</si>
  <si>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</si>
  <si>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</si>
  <si>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</si>
  <si>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</si>
  <si>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</si>
  <si>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</si>
  <si>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</si>
  <si>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</si>
  <si>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</si>
  <si>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</si>
  <si>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</si>
  <si>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</si>
  <si>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</si>
  <si>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</si>
  <si>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</si>
  <si>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</si>
  <si>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</si>
  <si>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</si>
  <si>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</si>
  <si>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</si>
  <si>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</si>
  <si>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</si>
  <si>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</si>
  <si>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</si>
  <si>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</si>
  <si>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</si>
  <si>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</si>
  <si>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</si>
  <si>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</si>
  <si>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</si>
  <si>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</si>
  <si>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</si>
  <si>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</si>
  <si>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</si>
  <si>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</si>
  <si>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</si>
  <si>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</si>
  <si>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</si>
  <si>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</si>
  <si>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</si>
  <si>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</si>
  <si>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</si>
  <si>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</si>
  <si>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</si>
  <si>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</si>
  <si>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</si>
  <si>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</si>
  <si>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</si>
  <si>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</si>
  <si>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</si>
  <si>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</si>
  <si>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</si>
  <si>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</si>
  <si>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</si>
  <si>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</si>
  <si>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</si>
  <si>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</si>
  <si>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</si>
  <si>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</si>
  <si>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</si>
  <si>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</si>
  <si>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</si>
  <si>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</si>
  <si>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</si>
  <si>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</si>
  <si>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</si>
  <si>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</si>
  <si>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</si>
  <si>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</si>
  <si>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</si>
  <si>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</si>
  <si>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</si>
  <si>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</si>
  <si>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</si>
  <si>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</si>
  <si>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</si>
  <si>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</si>
  <si>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</si>
  <si>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</si>
  <si>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</si>
  <si>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</si>
  <si>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</si>
  <si>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</si>
  <si>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</si>
  <si>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</si>
  <si>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</si>
  <si>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</si>
  <si>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</si>
  <si>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</si>
  <si>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</si>
  <si>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</si>
  <si>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</si>
  <si>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</si>
  <si>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</si>
  <si>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</si>
  <si>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</si>
  <si>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</si>
  <si>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</si>
  <si>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</si>
  <si>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</si>
  <si>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</si>
  <si>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</si>
  <si>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</si>
  <si>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</si>
  <si>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</si>
  <si>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</si>
  <si>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</si>
  <si>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</si>
  <si>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</si>
  <si>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</si>
  <si>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</si>
  <si>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</si>
  <si>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</si>
  <si>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</si>
  <si>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</si>
  <si>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</si>
  <si>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</si>
  <si>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</si>
  <si>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</si>
  <si>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</si>
  <si>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</si>
  <si>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</si>
  <si>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</si>
  <si>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</si>
  <si>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</si>
  <si>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</si>
  <si>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</si>
  <si>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</si>
  <si>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</si>
  <si>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</si>
  <si>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</si>
  <si>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</si>
  <si>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</si>
  <si>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</si>
  <si>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</si>
  <si>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</si>
  <si>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</si>
  <si>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</si>
  <si>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</si>
  <si>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</si>
  <si>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</si>
  <si>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</si>
  <si>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</si>
  <si>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</si>
  <si>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</si>
  <si>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</si>
  <si>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</si>
  <si>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</si>
  <si>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</si>
  <si>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</si>
  <si>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</si>
  <si>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</si>
  <si>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</si>
  <si>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</si>
  <si>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</si>
  <si>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</si>
  <si>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</si>
  <si>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</si>
  <si>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</si>
  <si>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</si>
  <si>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</si>
  <si>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</si>
  <si>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</si>
  <si>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</si>
  <si>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</si>
  <si>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</si>
  <si>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</si>
  <si>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</si>
  <si>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</si>
  <si>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</si>
  <si>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</si>
  <si>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</si>
  <si>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</si>
  <si>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</si>
  <si>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</si>
  <si>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</si>
  <si>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</si>
  <si>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</si>
  <si>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</si>
  <si>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</si>
  <si>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</si>
  <si>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</si>
  <si>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</si>
  <si>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</si>
  <si>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</si>
  <si>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</si>
  <si>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</si>
  <si>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</si>
  <si>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</si>
  <si>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</si>
  <si>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</si>
  <si>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</si>
  <si>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</si>
  <si>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</si>
  <si>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</si>
  <si>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</si>
  <si>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</si>
  <si>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</si>
  <si>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</si>
  <si>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</si>
  <si>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</si>
  <si>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</si>
  <si>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</si>
  <si>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</si>
  <si>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</si>
  <si>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</si>
  <si>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</si>
  <si>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</si>
  <si>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</si>
  <si>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</si>
  <si>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</si>
  <si>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</si>
  <si>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</si>
  <si>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</si>
  <si>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</si>
  <si>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</si>
  <si>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</si>
  <si>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</si>
  <si>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</si>
  <si>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</si>
  <si>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</si>
  <si>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</si>
  <si>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</si>
  <si>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</si>
  <si>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</si>
  <si>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</si>
  <si>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</si>
  <si>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</si>
  <si>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</si>
  <si>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</si>
  <si>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</si>
  <si>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</si>
  <si>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</si>
  <si>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</si>
  <si>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</si>
  <si>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</si>
  <si>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</si>
  <si>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</si>
  <si>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</si>
  <si>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</si>
  <si>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</si>
  <si>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</si>
  <si>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</si>
  <si>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</si>
  <si>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</si>
  <si>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</si>
  <si>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</si>
  <si>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</si>
  <si>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</si>
  <si>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</si>
  <si>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</si>
  <si>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</si>
  <si>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</si>
  <si>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</si>
  <si>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</si>
  <si>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</si>
  <si>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</si>
  <si>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</si>
  <si>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</si>
  <si>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</si>
  <si>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</si>
  <si>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</si>
  <si>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</si>
  <si>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</si>
  <si>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</si>
  <si>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</si>
  <si>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</si>
  <si>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</si>
  <si>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</si>
  <si>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</si>
  <si>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</si>
  <si>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</si>
  <si>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</si>
  <si>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</si>
  <si>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</si>
  <si>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</si>
  <si>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</si>
  <si>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</si>
  <si>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</si>
  <si>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</si>
  <si>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</si>
  <si>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</si>
  <si>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</si>
  <si>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</si>
  <si>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</si>
  <si>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</si>
  <si>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</si>
  <si>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</si>
  <si>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</si>
  <si>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</si>
  <si>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</si>
  <si>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</si>
  <si>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</si>
  <si>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</si>
  <si>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</si>
  <si>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</si>
  <si>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</si>
  <si>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</si>
  <si>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</si>
  <si>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</si>
  <si>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</si>
  <si>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</si>
  <si>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</si>
  <si>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</si>
  <si>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</si>
  <si>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</si>
  <si>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</si>
  <si>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</si>
  <si>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</si>
  <si>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</si>
  <si>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</si>
  <si>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</si>
  <si>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</si>
  <si>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</si>
  <si>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</si>
  <si>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</si>
  <si>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</si>
  <si>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</si>
  <si>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</si>
  <si>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</si>
  <si>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</si>
  <si>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</si>
  <si>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</si>
  <si>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</si>
  <si>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</si>
  <si>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</si>
  <si>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</si>
  <si>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</si>
  <si>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</si>
  <si>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</si>
  <si>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</si>
  <si>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</si>
  <si>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</si>
  <si>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</si>
  <si>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</si>
  <si>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</si>
  <si>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</si>
  <si>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</si>
  <si>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</si>
  <si>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</si>
  <si>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</si>
  <si>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</si>
  <si>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</si>
  <si>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</si>
  <si>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</si>
  <si>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</si>
  <si>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</si>
  <si>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</si>
  <si>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</si>
  <si>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</si>
  <si>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</si>
  <si>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</si>
  <si>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</si>
  <si>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</si>
  <si>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</si>
  <si>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</si>
  <si>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</si>
  <si>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</si>
  <si>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</si>
  <si>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</si>
  <si>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</si>
  <si>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</si>
  <si>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</si>
  <si>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</si>
  <si>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</si>
  <si>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</si>
  <si>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</si>
  <si>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</si>
  <si>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</si>
  <si>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</si>
  <si>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</si>
  <si>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</si>
  <si>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</si>
  <si>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</si>
  <si>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</si>
  <si>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</si>
  <si>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</si>
  <si>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</si>
  <si>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</si>
  <si>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</si>
  <si>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</si>
  <si>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</si>
  <si>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</si>
  <si>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</si>
  <si>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</si>
  <si>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</si>
  <si>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</si>
  <si>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</si>
  <si>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</si>
  <si>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</si>
  <si>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</si>
  <si>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</si>
  <si>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</si>
  <si>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</si>
  <si>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</si>
  <si>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</si>
  <si>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</si>
  <si>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</si>
  <si>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</si>
  <si>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</si>
  <si>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</si>
  <si>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</si>
  <si>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</si>
  <si>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</si>
  <si>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</si>
  <si>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</si>
  <si>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</si>
  <si>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</si>
  <si>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</si>
  <si>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</si>
  <si>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</si>
  <si>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</si>
  <si>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</si>
  <si>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</si>
  <si>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</si>
  <si>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</si>
  <si>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</si>
  <si>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</si>
  <si>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</si>
  <si>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</si>
  <si>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</si>
  <si>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</si>
  <si>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</si>
  <si>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</si>
  <si>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</si>
  <si>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</si>
  <si>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</si>
  <si>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</si>
  <si>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</si>
  <si>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</si>
  <si>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</si>
  <si>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</si>
  <si>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</si>
  <si>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</si>
  <si>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</si>
  <si>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</si>
  <si>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</si>
  <si>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</si>
  <si>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</si>
  <si>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</si>
  <si>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</si>
  <si>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</si>
  <si>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</si>
  <si>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</si>
  <si>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</si>
  <si>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</si>
  <si>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</si>
  <si>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</si>
  <si>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</si>
  <si>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</si>
  <si>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</si>
  <si>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</si>
  <si>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</si>
  <si>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</si>
  <si>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</si>
  <si>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</si>
  <si>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</si>
  <si>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</si>
  <si>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</si>
  <si>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</si>
  <si>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</si>
  <si>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</si>
  <si>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</si>
  <si>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</si>
  <si>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</si>
  <si>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</si>
  <si>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</si>
  <si>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</si>
  <si>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</si>
  <si>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</si>
  <si>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</si>
  <si>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</si>
  <si>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</si>
  <si>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</si>
  <si>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</si>
  <si>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</si>
  <si>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</si>
  <si>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</si>
  <si>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</si>
  <si>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</si>
  <si>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</si>
  <si>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</si>
  <si>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</si>
  <si>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</si>
  <si>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</si>
  <si>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</si>
  <si>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</si>
  <si>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</si>
  <si>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</si>
  <si>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</si>
  <si>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</si>
  <si>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</si>
  <si>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</si>
  <si>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</si>
  <si>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</si>
  <si>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</si>
  <si>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</si>
  <si>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</si>
  <si>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</si>
  <si>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</si>
  <si>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</si>
  <si>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</si>
  <si>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</si>
  <si>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</si>
  <si>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</si>
  <si>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</si>
  <si>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</si>
  <si>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</si>
  <si>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</si>
  <si>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</si>
  <si>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</si>
  <si>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</si>
  <si>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</si>
  <si>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</si>
  <si>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</si>
  <si>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</si>
  <si>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</si>
  <si>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</si>
  <si>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</si>
  <si>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</si>
  <si>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</si>
  <si>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</si>
  <si>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</si>
  <si>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</si>
  <si>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</si>
  <si>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</si>
  <si>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</si>
  <si>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</si>
  <si>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</si>
  <si>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</si>
  <si>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</si>
  <si>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</si>
  <si>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</si>
  <si>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</si>
  <si>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</si>
  <si>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</si>
  <si>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</si>
  <si>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</si>
  <si>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</si>
  <si>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</si>
  <si>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</si>
  <si>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</si>
  <si>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</si>
  <si>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</si>
  <si>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</si>
  <si>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</si>
  <si>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</si>
  <si>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</si>
  <si>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</si>
  <si>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</si>
  <si>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</si>
  <si>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</si>
  <si>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</si>
  <si>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</si>
  <si>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</si>
  <si>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</si>
  <si>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</si>
  <si>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</si>
  <si>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</si>
  <si>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</si>
  <si>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</si>
  <si>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</si>
  <si>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</si>
  <si>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</si>
  <si>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</si>
  <si>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</si>
  <si>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</si>
  <si>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</si>
  <si>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</si>
  <si>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</si>
  <si>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</si>
  <si>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</si>
  <si>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</si>
  <si>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</si>
  <si>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</si>
  <si>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</si>
  <si>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</si>
  <si>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</si>
  <si>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</si>
  <si>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</si>
  <si>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</si>
  <si>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</si>
  <si>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</si>
  <si>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</si>
  <si>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</si>
  <si>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</si>
  <si>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</si>
  <si>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</si>
  <si>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</si>
  <si>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</si>
  <si>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</si>
  <si>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</si>
  <si>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</si>
  <si>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</si>
  <si>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</si>
  <si>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</si>
  <si>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</si>
  <si>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</si>
  <si>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</si>
  <si>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</si>
  <si>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</si>
  <si>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</si>
  <si>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</si>
  <si>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</si>
  <si>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</si>
  <si>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</si>
  <si>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</si>
  <si>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</si>
  <si>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</si>
  <si>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</si>
  <si>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</si>
  <si>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</si>
  <si>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</si>
  <si>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</si>
  <si>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</si>
  <si>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</si>
  <si>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</si>
  <si>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</si>
  <si>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</si>
  <si>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</si>
  <si>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</si>
  <si>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</si>
  <si>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</si>
  <si>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</si>
  <si>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</si>
  <si>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</si>
  <si>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</si>
  <si>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</si>
  <si>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</si>
  <si>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</si>
  <si>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</si>
  <si>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</si>
  <si>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</si>
  <si>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</si>
  <si>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</si>
  <si>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</si>
  <si>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</si>
  <si>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</si>
  <si>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</si>
  <si>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</si>
  <si>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</si>
  <si>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</si>
  <si>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</si>
  <si>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</si>
  <si>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</si>
  <si>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</si>
  <si>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</si>
  <si>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</si>
  <si>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</si>
  <si>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</si>
  <si>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</si>
  <si>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</si>
  <si>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</si>
  <si>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</si>
  <si>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</si>
  <si>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</si>
  <si>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</si>
  <si>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</si>
  <si>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</si>
  <si>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</si>
  <si>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</si>
  <si>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</si>
  <si>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</si>
  <si>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</si>
  <si>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</si>
  <si>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</si>
  <si>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</si>
  <si>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</si>
  <si>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</si>
  <si>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</si>
  <si>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</si>
  <si>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</si>
  <si>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</si>
  <si>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</si>
  <si>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</si>
  <si>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</si>
  <si>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</si>
  <si>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</si>
  <si>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</si>
  <si>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</si>
  <si>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</si>
  <si>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</si>
  <si>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</si>
  <si>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</si>
  <si>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</si>
  <si>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</si>
  <si>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</si>
  <si>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</si>
  <si>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</si>
  <si>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</si>
  <si>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</si>
  <si>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</si>
  <si>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</si>
  <si>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</si>
  <si>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</si>
  <si>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</si>
  <si>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</si>
  <si>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</si>
  <si>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</si>
  <si>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</si>
  <si>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</si>
  <si>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</si>
  <si>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</si>
  <si>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</si>
  <si>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</si>
  <si>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</si>
  <si>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</si>
  <si>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</si>
  <si>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</si>
  <si>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</si>
  <si>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</si>
  <si>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</si>
  <si>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</si>
  <si>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</si>
  <si>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</si>
  <si>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</si>
  <si>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</si>
  <si>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</si>
  <si>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</si>
  <si>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</si>
  <si>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</si>
  <si>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</si>
  <si>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</si>
  <si>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</si>
  <si>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</si>
  <si>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</si>
  <si>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</si>
  <si>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</si>
  <si>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</si>
  <si>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</si>
  <si>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</si>
  <si>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</si>
  <si>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</si>
  <si>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</si>
  <si>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</si>
  <si>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</si>
  <si>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</si>
  <si>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</si>
  <si>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</si>
  <si>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</si>
  <si>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</si>
  <si>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</si>
  <si>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</si>
  <si>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</si>
  <si>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</si>
  <si>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</si>
  <si>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</si>
  <si>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</si>
  <si>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</si>
  <si>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</si>
  <si>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</si>
  <si>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</si>
  <si>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</si>
  <si>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</si>
  <si>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</si>
  <si>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</si>
  <si>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</si>
  <si>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</si>
  <si>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</si>
  <si>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</si>
  <si>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</si>
  <si>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</si>
  <si>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</si>
  <si>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</si>
  <si>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</si>
  <si>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</si>
  <si>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</si>
  <si>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</si>
  <si>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</si>
  <si>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</si>
  <si>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</si>
  <si>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</si>
  <si>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</si>
  <si>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</si>
  <si>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</si>
  <si>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</si>
  <si>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</si>
  <si>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</si>
  <si>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</si>
  <si>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</si>
  <si>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</si>
  <si>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</si>
  <si>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</si>
  <si>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</si>
  <si>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</si>
  <si>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</si>
  <si>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</si>
  <si>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</si>
  <si>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</si>
  <si>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</si>
  <si>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</si>
  <si>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</si>
  <si>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</si>
  <si>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</si>
  <si>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</si>
  <si>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</si>
  <si>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</si>
  <si>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</si>
  <si>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</si>
  <si>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</si>
  <si>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</si>
  <si>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</si>
  <si>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</si>
  <si>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</si>
  <si>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</si>
  <si>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</si>
  <si>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</si>
  <si>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</si>
  <si>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</si>
  <si>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</si>
  <si>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</si>
  <si>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</si>
  <si>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</si>
  <si>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</si>
  <si>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</si>
  <si>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</si>
  <si>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</si>
  <si>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</si>
  <si>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</si>
  <si>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</si>
  <si>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</si>
  <si>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</si>
  <si>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</si>
  <si>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</si>
  <si>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</si>
  <si>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</si>
  <si>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</si>
  <si>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</si>
  <si>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</si>
  <si>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</si>
  <si>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</si>
  <si>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</si>
  <si>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</si>
  <si>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</si>
  <si>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</si>
  <si>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</si>
  <si>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</si>
  <si>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</si>
  <si>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</si>
  <si>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</si>
  <si>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</si>
  <si>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</si>
  <si>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</si>
  <si>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</si>
  <si>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</si>
  <si>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</si>
  <si>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</si>
  <si>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</si>
  <si>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</si>
  <si>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</si>
  <si>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</si>
  <si>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</si>
  <si>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</si>
  <si>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</si>
  <si>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</si>
  <si>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</si>
  <si>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</si>
  <si>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</si>
  <si>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</si>
  <si>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</si>
  <si>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</si>
  <si>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</si>
  <si>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</si>
  <si>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</si>
  <si>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</si>
  <si>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</si>
  <si>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</si>
  <si>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</si>
  <si>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</si>
  <si>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</si>
  <si>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</si>
  <si>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</si>
  <si>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</si>
  <si>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</si>
  <si>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</si>
  <si>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</si>
  <si>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</si>
  <si>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</si>
  <si>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</si>
  <si>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</si>
  <si>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</si>
  <si>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</si>
  <si>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</si>
  <si>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</si>
  <si>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</si>
  <si>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</si>
  <si>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</si>
  <si>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</si>
  <si>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</si>
  <si>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</si>
  <si>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</si>
  <si>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</si>
  <si>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</si>
  <si>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</si>
  <si>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</si>
  <si>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</si>
  <si>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</si>
  <si>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</si>
  <si>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</si>
  <si>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</si>
  <si>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</si>
  <si>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</si>
  <si>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</si>
  <si>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</si>
  <si>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</si>
  <si>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</si>
  <si>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</si>
  <si>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</si>
  <si>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</si>
  <si>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</si>
  <si>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</si>
  <si>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</si>
  <si>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</si>
  <si>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</si>
  <si>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</si>
  <si>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</si>
  <si>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</si>
  <si>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</si>
  <si>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</si>
  <si>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</si>
  <si>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</si>
  <si>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</si>
  <si>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</si>
  <si>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</si>
  <si>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</si>
  <si>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</si>
  <si>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</si>
  <si>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</si>
  <si>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</si>
  <si>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</si>
  <si>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</si>
  <si>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</si>
  <si>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</si>
  <si>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</si>
  <si>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</si>
  <si>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</si>
  <si>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</si>
  <si>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</si>
  <si>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</si>
  <si>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</si>
  <si>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</si>
  <si>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</si>
  <si>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</si>
  <si>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</si>
  <si>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</si>
  <si>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</si>
  <si>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</si>
  <si>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</si>
  <si>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</si>
  <si>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</si>
  <si>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</si>
  <si>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</si>
  <si>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</si>
  <si>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</si>
  <si>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</si>
  <si>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</si>
  <si>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</si>
  <si>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</si>
  <si>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</si>
  <si>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</si>
  <si>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</si>
  <si>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</si>
  <si>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</si>
  <si>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</si>
  <si>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</si>
  <si>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</si>
  <si>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</si>
  <si>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</si>
  <si>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</si>
  <si>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</si>
  <si>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</si>
  <si>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</si>
  <si>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</si>
  <si>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</si>
  <si>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</si>
  <si>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</si>
  <si>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</si>
  <si>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</si>
  <si>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</si>
  <si>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</si>
  <si>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</si>
  <si>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</si>
  <si>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</si>
  <si>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</si>
  <si>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</si>
  <si>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</si>
  <si>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</si>
  <si>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</si>
  <si>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</si>
  <si>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</si>
  <si>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</si>
  <si>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</si>
  <si>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</si>
  <si>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</si>
  <si>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</si>
  <si>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</si>
  <si>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</si>
  <si>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</si>
  <si>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</si>
  <si>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</si>
  <si>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</si>
  <si>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</si>
  <si>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</si>
  <si>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</si>
  <si>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</si>
  <si>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</si>
  <si>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</si>
  <si>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</si>
  <si>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</si>
  <si>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</si>
  <si>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</si>
  <si>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</si>
  <si>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</si>
  <si>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</si>
  <si>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</si>
  <si>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</si>
  <si>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</si>
  <si>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</si>
  <si>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</si>
  <si>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</si>
  <si>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</si>
  <si>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</si>
  <si>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</si>
  <si>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</si>
  <si>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</si>
  <si>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</si>
  <si>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</si>
  <si>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</si>
  <si>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</si>
  <si>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</si>
  <si>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</si>
  <si>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</si>
  <si>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</si>
  <si>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</si>
  <si>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</si>
  <si>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</si>
  <si>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</si>
  <si>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</si>
  <si>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</si>
  <si>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</si>
  <si>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</si>
  <si>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</si>
  <si>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</si>
  <si>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</si>
  <si>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</si>
  <si>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</si>
  <si>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</si>
  <si>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</si>
  <si>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</si>
  <si>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</si>
  <si>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</si>
  <si>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</si>
  <si>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</si>
  <si>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</si>
  <si>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</si>
  <si>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</si>
  <si>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</si>
  <si>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</si>
  <si>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</si>
  <si>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</si>
  <si>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</si>
  <si>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</si>
  <si>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</si>
  <si>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</si>
  <si>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</si>
  <si>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</si>
  <si>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</si>
  <si>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</si>
  <si>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</si>
  <si>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</si>
  <si>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</si>
  <si>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</si>
  <si>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</si>
  <si>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</si>
  <si>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</si>
  <si>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</si>
  <si>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</si>
  <si>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</si>
  <si>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</si>
  <si>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</si>
  <si>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</si>
  <si>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</si>
  <si>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</si>
  <si>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</si>
  <si>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</si>
  <si>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</si>
  <si>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</si>
  <si>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</si>
  <si>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</si>
  <si>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</si>
  <si>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</si>
  <si>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</si>
  <si>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</si>
  <si>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</si>
  <si>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</si>
  <si>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</si>
  <si>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</si>
  <si>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</si>
  <si>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</si>
  <si>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</si>
  <si>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</si>
  <si>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</si>
  <si>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</si>
  <si>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</si>
  <si>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</si>
  <si>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</si>
  <si>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</si>
  <si>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</si>
  <si>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</si>
  <si>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</si>
  <si>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</si>
  <si>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</si>
  <si>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</si>
  <si>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</si>
  <si>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</si>
  <si>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</si>
  <si>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</si>
  <si>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</si>
  <si>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</si>
  <si>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</si>
  <si>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</si>
  <si>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</si>
  <si>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</si>
  <si>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</si>
  <si>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</si>
  <si>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</si>
  <si>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</si>
  <si>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</si>
  <si>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</si>
  <si>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</si>
  <si>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</si>
  <si>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</si>
  <si>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</si>
  <si>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</si>
  <si>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</si>
  <si>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</si>
  <si>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</si>
  <si>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</si>
  <si>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</si>
  <si>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</si>
  <si>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</si>
  <si>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</si>
  <si>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</si>
  <si>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</si>
  <si>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</si>
  <si>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</si>
  <si>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</si>
  <si>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</si>
  <si>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</si>
  <si>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</si>
  <si>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</si>
  <si>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</si>
  <si>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</si>
  <si>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</si>
  <si>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</si>
  <si>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</si>
  <si>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</si>
  <si>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</si>
  <si>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</si>
  <si>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</si>
  <si>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</si>
  <si>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</si>
  <si>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</si>
  <si>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</si>
  <si>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</si>
  <si>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</si>
  <si>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</si>
  <si>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</si>
  <si>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</si>
  <si>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</si>
  <si>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</si>
  <si>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</si>
  <si>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</si>
  <si>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</si>
  <si>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</si>
  <si>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</si>
  <si>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</si>
  <si>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</si>
  <si>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</si>
  <si>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</si>
  <si>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</si>
  <si>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</si>
  <si>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</si>
  <si>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</si>
  <si>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</si>
  <si>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</si>
  <si>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</si>
  <si>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</si>
  <si>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</si>
  <si>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</si>
  <si>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</si>
  <si>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</si>
  <si>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</si>
  <si>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</si>
  <si>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</si>
  <si>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</si>
  <si>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</si>
  <si>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</si>
  <si>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</si>
  <si>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</si>
  <si>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</si>
  <si>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</si>
  <si>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</si>
  <si>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</si>
  <si>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</si>
  <si>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</si>
  <si>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</si>
  <si>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</si>
  <si>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</si>
  <si>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</si>
  <si>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</si>
  <si>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</si>
  <si>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</si>
  <si>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</si>
  <si>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</si>
  <si>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</si>
  <si>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</si>
  <si>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</si>
  <si>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</si>
  <si>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</si>
  <si>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</si>
  <si>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</si>
  <si>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</si>
  <si>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</si>
  <si>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</si>
  <si>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</si>
  <si>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</si>
  <si>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</si>
  <si>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</si>
  <si>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</si>
  <si>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</si>
  <si>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</si>
  <si>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</si>
  <si>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</si>
  <si>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</si>
  <si>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</si>
  <si>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</si>
  <si>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</si>
  <si>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</si>
  <si>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</si>
  <si>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</si>
  <si>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</si>
  <si>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</si>
  <si>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</si>
  <si>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</si>
  <si>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</si>
  <si>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</si>
  <si>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</si>
  <si>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</si>
  <si>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</si>
  <si>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</si>
  <si>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</si>
  <si>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</si>
  <si>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</si>
  <si>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</si>
  <si>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</si>
  <si>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</si>
  <si>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</si>
  <si>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</si>
  <si>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</si>
  <si>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</si>
  <si>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</si>
  <si>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</si>
  <si>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</si>
  <si>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</si>
  <si>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</si>
  <si>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</si>
  <si>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</si>
  <si>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</si>
  <si>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</si>
  <si>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</si>
  <si>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</si>
  <si>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</si>
  <si>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</si>
  <si>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</si>
  <si>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</si>
  <si>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</si>
  <si>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</si>
  <si>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</si>
  <si>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</si>
  <si>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</si>
  <si>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</si>
  <si>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</si>
  <si>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</si>
  <si>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</si>
  <si>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</si>
  <si>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</si>
  <si>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</si>
  <si>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</si>
  <si>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</si>
  <si>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</si>
  <si>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</si>
  <si>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</si>
  <si>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</si>
  <si>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</si>
  <si>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</si>
  <si>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</si>
  <si>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</si>
  <si>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</si>
  <si>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</si>
  <si>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</si>
  <si>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</si>
  <si>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</si>
  <si>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</si>
  <si>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</si>
  <si>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</si>
  <si>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</si>
  <si>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</si>
  <si>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</si>
  <si>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</si>
  <si>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</si>
  <si>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</si>
  <si>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</si>
  <si>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</si>
  <si>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</si>
  <si>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</si>
  <si>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</si>
  <si>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</si>
  <si>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</si>
  <si>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</si>
  <si>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</si>
  <si>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</si>
  <si>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</si>
  <si>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</si>
  <si>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</si>
  <si>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</si>
  <si>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</si>
  <si>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</si>
  <si>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</si>
  <si>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</si>
  <si>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</si>
  <si>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</si>
  <si>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</si>
  <si>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</si>
  <si>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</si>
  <si>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</si>
  <si>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</si>
  <si>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</si>
  <si>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</si>
  <si>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</si>
  <si>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</si>
  <si>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</si>
  <si>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</si>
  <si>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</si>
  <si>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</si>
  <si>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</si>
  <si>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</si>
  <si>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</si>
  <si>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</si>
  <si>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</si>
  <si>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</si>
  <si>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</si>
  <si>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</si>
  <si>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</si>
  <si>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</si>
  <si>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</si>
  <si>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</si>
  <si>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</si>
  <si>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</si>
  <si>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</si>
  <si>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</si>
  <si>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</si>
  <si>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</si>
  <si>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</si>
  <si>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</si>
  <si>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</si>
  <si>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</si>
  <si>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</si>
  <si>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</si>
  <si>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</si>
  <si>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</si>
  <si>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</si>
  <si>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</si>
  <si>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</si>
  <si>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</si>
  <si>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</si>
  <si>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</si>
  <si>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</si>
  <si>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</si>
  <si>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</si>
  <si>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</si>
  <si>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</si>
  <si>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</si>
  <si>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</si>
  <si>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</si>
  <si>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</si>
  <si>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</si>
  <si>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</si>
  <si>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</si>
  <si>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</si>
  <si>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</si>
  <si>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</si>
  <si>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</si>
  <si>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</si>
  <si>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</si>
  <si>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</si>
  <si>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</si>
  <si>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</si>
  <si>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</si>
  <si>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</si>
  <si>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</si>
  <si>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</si>
  <si>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</si>
  <si>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</si>
  <si>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</si>
  <si>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</si>
  <si>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</si>
  <si>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</si>
  <si>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</si>
  <si>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</si>
  <si>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</si>
  <si>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</si>
  <si>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</si>
  <si>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</si>
  <si>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</si>
  <si>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</si>
  <si>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</si>
  <si>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</si>
  <si>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</si>
  <si>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</si>
  <si>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</si>
  <si>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</si>
  <si>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</si>
  <si>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</si>
  <si>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</si>
  <si>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</si>
  <si>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</si>
  <si>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</si>
  <si>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</si>
  <si>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</si>
  <si>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</si>
  <si>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</si>
  <si>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</si>
  <si>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</si>
  <si>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</si>
  <si>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</si>
  <si>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</si>
  <si>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</si>
  <si>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</si>
  <si>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</si>
  <si>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</si>
  <si>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</si>
  <si>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</si>
  <si>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</si>
  <si>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</si>
  <si>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</si>
  <si>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</si>
  <si>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</si>
  <si>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</si>
  <si>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</si>
  <si>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</si>
  <si>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</si>
  <si>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</si>
  <si>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</si>
  <si>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</si>
  <si>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</si>
  <si>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</si>
  <si>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</si>
  <si>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</si>
  <si>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</si>
  <si>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</si>
  <si>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</si>
  <si>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</si>
  <si>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</si>
  <si>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</si>
  <si>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</si>
  <si>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</si>
  <si>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</si>
  <si>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</si>
  <si>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</si>
  <si>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</si>
  <si>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</si>
  <si>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</si>
  <si>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</si>
  <si>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</si>
  <si>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</si>
  <si>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</si>
  <si>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</si>
  <si>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</si>
  <si>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</si>
  <si>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</si>
  <si>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</si>
  <si>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</si>
  <si>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</si>
  <si>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</si>
  <si>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</si>
  <si>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</si>
  <si>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</si>
  <si>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</si>
  <si>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</si>
  <si>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</si>
  <si>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</si>
  <si>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</si>
  <si>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</si>
  <si>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</si>
  <si>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</si>
  <si>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</si>
  <si>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</si>
  <si>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</si>
  <si>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</si>
  <si>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</si>
  <si>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</si>
  <si>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</si>
  <si>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</si>
  <si>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</si>
  <si>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</si>
  <si>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</si>
  <si>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</si>
  <si>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</si>
  <si>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</si>
  <si>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</si>
  <si>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</si>
  <si>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</si>
  <si>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</si>
  <si>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</si>
  <si>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</si>
  <si>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</si>
  <si>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</si>
  <si>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</si>
  <si>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</si>
  <si>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</si>
  <si>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</si>
  <si>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</si>
  <si>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</si>
  <si>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</si>
  <si>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</si>
  <si>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</si>
  <si>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</si>
  <si>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</si>
  <si>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</si>
  <si>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</si>
  <si>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</si>
  <si>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</si>
  <si>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</si>
  <si>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</si>
  <si>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</si>
  <si>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</si>
  <si>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</si>
  <si>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</si>
  <si>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</si>
  <si>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</si>
  <si>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</si>
  <si>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</si>
  <si>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</si>
  <si>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</si>
  <si>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</si>
  <si>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</si>
  <si>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</si>
  <si>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</si>
  <si>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</si>
  <si>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</si>
  <si>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</si>
  <si>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</si>
  <si>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</si>
  <si>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</si>
  <si>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</si>
  <si>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</si>
  <si>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</si>
  <si>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</si>
  <si>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</si>
  <si>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</si>
  <si>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</si>
  <si>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</si>
  <si>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</si>
  <si>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</si>
  <si>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</si>
  <si>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</si>
  <si>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</si>
  <si>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</si>
  <si>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</si>
  <si>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</si>
  <si>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</si>
  <si>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</si>
  <si>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</si>
  <si>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</si>
  <si>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</si>
  <si>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</si>
  <si>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</si>
  <si>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</si>
  <si>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</si>
  <si>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</si>
  <si>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</si>
  <si>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</si>
  <si>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</si>
  <si>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</si>
  <si>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</si>
  <si>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</si>
  <si>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</si>
  <si>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</si>
  <si>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</si>
  <si>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</si>
  <si>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</si>
  <si>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</si>
  <si>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</si>
  <si>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</si>
  <si>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</si>
  <si>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</si>
  <si>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</si>
  <si>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</si>
  <si>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</si>
  <si>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</si>
  <si>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</si>
  <si>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</si>
  <si>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</si>
  <si>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</si>
  <si>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</si>
  <si>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</si>
  <si>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</si>
  <si>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</si>
  <si>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</si>
  <si>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</si>
  <si>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</si>
  <si>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</si>
  <si>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</si>
  <si>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</si>
  <si>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</si>
  <si>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</si>
  <si>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</si>
  <si>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</si>
  <si>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</si>
  <si>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</si>
  <si>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</si>
  <si>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</si>
  <si>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</si>
  <si>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</si>
  <si>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</si>
  <si>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</si>
  <si>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</si>
  <si>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</si>
  <si>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</si>
  <si>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</si>
  <si>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</si>
  <si>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</si>
  <si>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</si>
  <si>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</si>
  <si>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</si>
  <si>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</si>
  <si>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</si>
  <si>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</si>
  <si>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</si>
  <si>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</si>
  <si>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</si>
  <si>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</si>
  <si>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</si>
  <si>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</si>
  <si>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</si>
  <si>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</si>
  <si>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</si>
  <si>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</si>
  <si>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</si>
  <si>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</si>
  <si>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</si>
  <si>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</si>
  <si>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</si>
  <si>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</si>
  <si>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</si>
  <si>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</si>
  <si>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</si>
  <si>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</si>
  <si>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</si>
  <si>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</si>
  <si>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</si>
  <si>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</si>
  <si>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</si>
  <si>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</si>
  <si>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</si>
  <si>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</si>
  <si>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</si>
  <si>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</si>
  <si>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</si>
  <si>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</si>
  <si>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</si>
  <si>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</si>
  <si>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</si>
  <si>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</si>
  <si>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</si>
  <si>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</si>
  <si>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</si>
  <si>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</si>
  <si>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</si>
  <si>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</si>
  <si>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</si>
  <si>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</si>
  <si>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</si>
  <si>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</si>
  <si>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</si>
  <si>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</si>
  <si>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</si>
  <si>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</si>
  <si>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</si>
  <si>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</si>
  <si>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</si>
  <si>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</si>
  <si>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</si>
  <si>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</si>
  <si>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</si>
  <si>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</si>
  <si>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</si>
  <si>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</si>
  <si>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</si>
  <si>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</si>
  <si>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</si>
  <si>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</si>
  <si>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</si>
  <si>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</si>
  <si>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</si>
  <si>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</si>
  <si>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</si>
  <si>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</si>
  <si>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</si>
  <si>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</si>
  <si>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</si>
  <si>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</si>
  <si>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</si>
  <si>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</si>
  <si>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</si>
  <si>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</si>
  <si>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</si>
  <si>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</si>
  <si>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</si>
  <si>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</si>
  <si>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</si>
  <si>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</si>
  <si>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</si>
  <si>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</si>
  <si>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</si>
  <si>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</si>
  <si>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</si>
  <si>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</si>
  <si>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</si>
  <si>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</si>
  <si>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</si>
  <si>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</si>
  <si>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</si>
  <si>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</si>
  <si>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</si>
  <si>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</si>
  <si>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</si>
  <si>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</si>
  <si>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</si>
  <si>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</si>
  <si>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</si>
  <si>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</si>
  <si>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</si>
  <si>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</si>
  <si>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</si>
  <si>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</si>
  <si>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</si>
  <si>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</si>
  <si>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</si>
  <si>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</si>
  <si>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</si>
  <si>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</si>
  <si>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</si>
  <si>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</si>
  <si>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</si>
  <si>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</si>
  <si>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</si>
  <si>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</si>
  <si>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</si>
  <si>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</si>
  <si>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</si>
  <si>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</si>
  <si>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</si>
  <si>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</si>
  <si>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</si>
  <si>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</si>
  <si>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</si>
  <si>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</si>
  <si>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</si>
  <si>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</si>
  <si>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</si>
  <si>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</si>
  <si>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</si>
  <si>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</si>
  <si>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</si>
  <si>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</si>
  <si>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</si>
  <si>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</si>
  <si>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</si>
  <si>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</si>
  <si>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</si>
  <si>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</si>
  <si>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</si>
  <si>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</si>
  <si>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</si>
  <si>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</si>
  <si>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</si>
  <si>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</si>
  <si>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</si>
  <si>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</si>
  <si>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</si>
  <si>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</si>
  <si>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</si>
  <si>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</si>
  <si>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</si>
  <si>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</si>
  <si>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</si>
  <si>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</si>
  <si>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</si>
  <si>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</si>
  <si>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</si>
  <si>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</si>
  <si>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</si>
  <si>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</si>
  <si>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</si>
  <si>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</si>
  <si>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</si>
  <si>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</si>
  <si>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</si>
  <si>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</si>
  <si>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</si>
  <si>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</si>
  <si>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</si>
  <si>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</si>
  <si>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</si>
  <si>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</si>
  <si>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</si>
  <si>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</si>
  <si>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</si>
  <si>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</si>
  <si>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</si>
  <si>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</si>
  <si>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</si>
  <si>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</si>
  <si>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</si>
  <si>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</si>
  <si>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</si>
  <si>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</si>
  <si>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</si>
  <si>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</si>
  <si>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</si>
  <si>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</si>
  <si>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</si>
  <si>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</si>
  <si>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</si>
  <si>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</si>
  <si>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</si>
  <si>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</si>
  <si>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</si>
  <si>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</si>
  <si>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</si>
  <si>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</si>
  <si>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</si>
  <si>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</si>
  <si>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</si>
  <si>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</si>
  <si>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</si>
  <si>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</si>
  <si>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</si>
  <si>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</si>
  <si>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</si>
  <si>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</si>
  <si>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</si>
  <si>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</si>
  <si>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</si>
  <si>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</si>
  <si>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</si>
  <si>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</si>
  <si>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</si>
  <si>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</si>
  <si>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</si>
  <si>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</si>
  <si>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</si>
  <si>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</si>
  <si>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</si>
  <si>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</si>
  <si>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</si>
  <si>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</si>
  <si>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</si>
  <si>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</si>
  <si>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</si>
  <si>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</si>
  <si>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</si>
  <si>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</si>
  <si>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</si>
  <si>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</si>
  <si>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</si>
  <si>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</si>
  <si>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</si>
  <si>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</si>
  <si>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</si>
  <si>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</si>
  <si>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</si>
  <si>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</si>
  <si>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</si>
  <si>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</si>
  <si>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</si>
  <si>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</si>
  <si>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</si>
  <si>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</si>
  <si>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</si>
  <si>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</si>
  <si>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</si>
  <si>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</si>
  <si>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</si>
  <si>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</si>
  <si>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</si>
  <si>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</si>
  <si>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</si>
  <si>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</si>
  <si>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</si>
  <si>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</si>
  <si>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</si>
  <si>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</si>
  <si>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</si>
  <si>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</si>
  <si>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</si>
  <si>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</si>
  <si>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</si>
  <si>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</si>
  <si>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</si>
  <si>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</si>
  <si>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</si>
  <si>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</si>
  <si>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</si>
  <si>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</si>
  <si>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</si>
  <si>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</si>
  <si>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</si>
  <si>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</si>
  <si>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</si>
  <si>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</si>
  <si>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</si>
  <si>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</si>
  <si>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</si>
  <si>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</si>
  <si>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</si>
  <si>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</si>
  <si>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</si>
  <si>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</si>
  <si>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</si>
  <si>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</si>
  <si>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</si>
  <si>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</si>
  <si>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</si>
  <si>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</si>
  <si>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</si>
  <si>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</si>
  <si>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</si>
  <si>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</si>
  <si>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</si>
  <si>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</si>
  <si>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</si>
  <si>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</si>
  <si>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</si>
  <si>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</si>
  <si>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</si>
  <si>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</si>
  <si>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</si>
  <si>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</si>
  <si>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</si>
  <si>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</si>
  <si>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</si>
  <si>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</si>
  <si>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</si>
  <si>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</si>
  <si>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</si>
  <si>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</si>
  <si>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</si>
  <si>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</si>
  <si>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</si>
  <si>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</si>
  <si>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</si>
  <si>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</si>
  <si>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</si>
  <si>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</si>
  <si>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</si>
  <si>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</si>
  <si>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</si>
  <si>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</si>
  <si>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</si>
  <si>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</si>
  <si>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</si>
  <si>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</si>
  <si>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</si>
  <si>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</si>
  <si>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</si>
  <si>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</si>
  <si>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</si>
  <si>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</si>
  <si>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</si>
  <si>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</si>
  <si>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</si>
  <si>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</si>
  <si>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</si>
  <si>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</si>
  <si>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</si>
  <si>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</si>
  <si>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</si>
  <si>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</si>
  <si>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</si>
  <si>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</si>
  <si>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</si>
  <si>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</si>
  <si>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</si>
  <si>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</si>
  <si>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</si>
  <si>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</si>
  <si>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</si>
  <si>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</si>
  <si>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</si>
  <si>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</si>
  <si>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</si>
  <si>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</si>
  <si>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</si>
  <si>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</si>
  <si>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</si>
  <si>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</si>
  <si>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</si>
  <si>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</si>
  <si>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</si>
  <si>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</si>
  <si>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</si>
  <si>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</si>
  <si>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</si>
  <si>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</si>
  <si>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</si>
  <si>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</si>
  <si>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</si>
  <si>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</si>
  <si>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</si>
  <si>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</si>
  <si>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</si>
  <si>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</si>
  <si>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</si>
  <si>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</si>
  <si>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</si>
  <si>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</si>
  <si>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</si>
  <si>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</si>
  <si>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</si>
  <si>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</si>
  <si>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</si>
  <si>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</si>
  <si>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</si>
  <si>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</si>
  <si>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</si>
  <si>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</si>
  <si>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</si>
  <si>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</si>
  <si>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</si>
  <si>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</si>
  <si>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</si>
  <si>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</si>
  <si>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</si>
  <si>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</si>
  <si>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</si>
  <si>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</si>
  <si>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</si>
  <si>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</si>
  <si>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</si>
  <si>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</si>
  <si>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</si>
  <si>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</si>
  <si>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</si>
  <si>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</si>
  <si>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</si>
  <si>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</si>
  <si>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</si>
  <si>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</si>
  <si>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</si>
  <si>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</si>
  <si>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</si>
  <si>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</si>
  <si>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</si>
  <si>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</si>
  <si>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</si>
  <si>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</si>
  <si>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</si>
  <si>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</si>
  <si>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</si>
  <si>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</si>
  <si>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</si>
  <si>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</si>
  <si>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</si>
  <si>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</si>
  <si>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</si>
  <si>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</si>
  <si>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</si>
  <si>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</si>
  <si>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</si>
  <si>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</si>
  <si>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</si>
  <si>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</si>
  <si>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</si>
  <si>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</si>
  <si>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</si>
  <si>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</si>
  <si>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</si>
  <si>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</si>
  <si>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</si>
  <si>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</si>
  <si>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</si>
  <si>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</si>
  <si>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</si>
  <si>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</si>
  <si>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</si>
  <si>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</si>
  <si>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</si>
  <si>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</si>
  <si>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</si>
  <si>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</si>
  <si>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</si>
  <si>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</si>
  <si>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</si>
  <si>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</si>
  <si>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</si>
  <si>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</si>
  <si>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</si>
  <si>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</si>
  <si>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</si>
  <si>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</si>
  <si>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</si>
  <si>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</si>
  <si>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</si>
  <si>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</si>
  <si>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</si>
  <si>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</si>
  <si>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</si>
  <si>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</si>
  <si>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</si>
  <si>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</si>
  <si>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</si>
  <si>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</si>
  <si>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</si>
  <si>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</si>
  <si>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</si>
  <si>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</si>
  <si>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</si>
  <si>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</si>
  <si>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</si>
  <si>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</si>
  <si>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</si>
  <si>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</si>
  <si>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</si>
  <si>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</si>
  <si>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</si>
  <si>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</si>
  <si>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</si>
  <si>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</si>
  <si>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</si>
  <si>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</si>
  <si>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</si>
  <si>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</si>
  <si>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</si>
  <si>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</si>
  <si>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</si>
  <si>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</si>
  <si>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</si>
  <si>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</si>
  <si>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</si>
  <si>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</si>
  <si>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</si>
  <si>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</si>
  <si>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</si>
  <si>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</si>
  <si>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</si>
  <si>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</si>
  <si>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</si>
  <si>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</si>
  <si>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</si>
  <si>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</si>
  <si>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</si>
  <si>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</si>
  <si>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</si>
  <si>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</si>
  <si>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</si>
  <si>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</si>
  <si>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</si>
  <si>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</si>
  <si>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</si>
  <si>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</si>
  <si>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</si>
  <si>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</si>
  <si>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</si>
  <si>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</si>
  <si>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</si>
  <si>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</si>
  <si>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</si>
  <si>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</si>
  <si>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</si>
  <si>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</si>
  <si>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</si>
  <si>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</si>
  <si>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</si>
  <si>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</si>
  <si>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</si>
  <si>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</si>
  <si>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</si>
  <si>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</si>
  <si>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</si>
  <si>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</si>
  <si>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</si>
  <si>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</si>
  <si>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</si>
  <si>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</si>
  <si>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</si>
  <si>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</si>
  <si>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</si>
  <si>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</si>
  <si>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</si>
  <si>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</si>
  <si>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</si>
  <si>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</si>
  <si>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</si>
  <si>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</si>
  <si>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</si>
  <si>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</si>
  <si>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</si>
  <si>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</si>
  <si>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</si>
  <si>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</si>
  <si>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</si>
  <si>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</si>
  <si>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</si>
  <si>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</si>
  <si>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</si>
  <si>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</si>
  <si>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</si>
  <si>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</si>
  <si>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</si>
  <si>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</si>
  <si>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</si>
  <si>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</si>
  <si>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</si>
  <si>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</si>
  <si>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</si>
  <si>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</si>
  <si>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</si>
  <si>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</si>
  <si>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</si>
  <si>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</si>
  <si>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</si>
  <si>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</si>
  <si>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</si>
  <si>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</si>
  <si>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</si>
  <si>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</si>
  <si>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</si>
  <si>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</si>
  <si>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</si>
  <si>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</si>
  <si>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</si>
  <si>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</si>
  <si>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</si>
  <si>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</si>
  <si>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</si>
  <si>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</si>
  <si>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</si>
  <si>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</si>
  <si>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</si>
  <si>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</si>
  <si>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</si>
  <si>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</si>
  <si>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</si>
  <si>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</si>
  <si>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</si>
  <si>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</si>
  <si>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</si>
  <si>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</si>
  <si>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</si>
  <si>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</si>
  <si>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</si>
  <si>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</si>
  <si>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</si>
  <si>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</si>
  <si>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</si>
  <si>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</si>
  <si>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</si>
  <si>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</si>
  <si>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</si>
  <si>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</si>
  <si>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</si>
  <si>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</si>
  <si>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</si>
  <si>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</si>
  <si>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</si>
  <si>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</si>
  <si>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</si>
  <si>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</si>
  <si>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</si>
  <si>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</si>
  <si>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</si>
  <si>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</si>
  <si>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</si>
  <si>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</si>
  <si>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</si>
  <si>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</si>
  <si>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</si>
  <si>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</si>
  <si>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</si>
  <si>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</si>
  <si>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</si>
  <si>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</si>
  <si>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</si>
  <si>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</si>
  <si>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</si>
  <si>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</si>
  <si>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</si>
  <si>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</si>
  <si>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</si>
  <si>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</si>
  <si>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</si>
  <si>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</si>
  <si>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</si>
  <si>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</si>
  <si>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</si>
  <si>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</si>
  <si>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</si>
  <si>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</si>
  <si>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</si>
  <si>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</si>
  <si>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</si>
  <si>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</si>
  <si>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</si>
  <si>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</si>
  <si>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</si>
  <si>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</si>
  <si>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</si>
  <si>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</si>
  <si>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</si>
  <si>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</si>
  <si>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</si>
  <si>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</si>
  <si>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</si>
  <si>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</si>
  <si>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</si>
  <si>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</si>
  <si>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</si>
  <si>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</si>
  <si>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</si>
  <si>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</si>
  <si>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</si>
  <si>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</si>
  <si>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</si>
  <si>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</si>
  <si>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</si>
  <si>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</si>
  <si>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</si>
  <si>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</si>
  <si>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</si>
  <si>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</si>
  <si>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</si>
  <si>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</si>
  <si>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</si>
  <si>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</si>
  <si>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</si>
  <si>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</si>
  <si>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</si>
  <si>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</si>
  <si>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</si>
  <si>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</si>
  <si>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</si>
  <si>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</si>
  <si>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</si>
  <si>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</si>
  <si>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</si>
  <si>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</si>
  <si>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</si>
  <si>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</si>
  <si>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</si>
  <si>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</si>
  <si>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</si>
  <si>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</si>
  <si>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</si>
  <si>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</si>
  <si>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</si>
  <si>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</si>
  <si>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</si>
  <si>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</si>
  <si>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</si>
  <si>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</si>
  <si>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</si>
  <si>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</si>
  <si>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</si>
  <si>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</si>
  <si>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</si>
  <si>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</si>
  <si>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</si>
  <si>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</si>
  <si>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</si>
  <si>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</si>
  <si>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</si>
  <si>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</si>
  <si>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</si>
  <si>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</si>
  <si>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</si>
  <si>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</si>
  <si>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</si>
  <si>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</si>
  <si>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</si>
  <si>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</si>
  <si>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</si>
  <si>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</si>
  <si>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</si>
  <si>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</si>
  <si>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</si>
  <si>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</si>
  <si>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</si>
  <si>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</si>
  <si>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</si>
  <si>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</si>
  <si>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</si>
  <si>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</si>
  <si>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</si>
  <si>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</si>
  <si>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</si>
  <si>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</si>
  <si>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</si>
  <si>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</si>
  <si>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</si>
  <si>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</si>
  <si>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</si>
  <si>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</si>
  <si>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</si>
  <si>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</si>
  <si>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</si>
  <si>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</si>
  <si>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</si>
  <si>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</si>
  <si>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</si>
  <si>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</si>
  <si>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</si>
  <si>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</si>
  <si>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</si>
  <si>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</si>
  <si>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</si>
  <si>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</si>
  <si>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</si>
  <si>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</si>
  <si>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</si>
  <si>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</si>
  <si>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</si>
  <si>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</si>
  <si>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</si>
  <si>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</si>
  <si>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</si>
  <si>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</si>
  <si>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</si>
  <si>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</si>
  <si>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</si>
  <si>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</si>
  <si>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</si>
  <si>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</si>
  <si>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</si>
  <si>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</si>
  <si>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</si>
  <si>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</si>
  <si>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</si>
  <si>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</si>
  <si>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</si>
  <si>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</si>
  <si>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</si>
  <si>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</si>
  <si>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</si>
  <si>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</si>
  <si>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</si>
  <si>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</si>
  <si>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</si>
  <si>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</si>
  <si>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</si>
  <si>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</si>
  <si>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</si>
  <si>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</si>
  <si>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</si>
  <si>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</si>
  <si>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</si>
  <si>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</si>
  <si>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</si>
  <si>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</si>
  <si>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</si>
  <si>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</si>
  <si>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</si>
  <si>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</si>
  <si>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</si>
  <si>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</si>
  <si>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</si>
  <si>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</si>
  <si>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</si>
  <si>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</si>
  <si>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</si>
  <si>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</si>
  <si>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</si>
  <si>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</si>
  <si>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</si>
  <si>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</si>
  <si>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</si>
  <si>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</si>
  <si>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</si>
  <si>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</si>
  <si>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</si>
  <si>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</si>
  <si>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</si>
  <si>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</si>
  <si>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</si>
  <si>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</si>
  <si>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</si>
  <si>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</si>
  <si>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</si>
  <si>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</si>
  <si>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</si>
  <si>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</si>
  <si>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</si>
  <si>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</si>
  <si>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</si>
  <si>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</si>
  <si>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</si>
  <si>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</si>
  <si>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</si>
  <si>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</si>
  <si>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</si>
  <si>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</si>
  <si>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</si>
  <si>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</si>
  <si>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</si>
  <si>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</si>
  <si>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</si>
  <si>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</si>
  <si>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</si>
  <si>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</si>
  <si>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</si>
  <si>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</si>
  <si>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</si>
  <si>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</si>
  <si>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</si>
  <si>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</si>
  <si>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</si>
  <si>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</si>
  <si>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</si>
  <si>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</si>
  <si>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</si>
  <si>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</si>
  <si>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</si>
  <si>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</si>
  <si>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</si>
  <si>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</si>
  <si>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</si>
  <si>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</si>
  <si>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</si>
  <si>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</si>
  <si>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</si>
  <si>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</si>
  <si>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</si>
  <si>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</si>
  <si>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</si>
  <si>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</si>
  <si>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</si>
  <si>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</si>
  <si>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</si>
  <si>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</si>
  <si>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</si>
  <si>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</si>
  <si>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</si>
  <si>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</si>
  <si>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</si>
  <si>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</si>
  <si>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</si>
  <si>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</si>
  <si>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</si>
  <si>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</si>
  <si>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</si>
  <si>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</si>
  <si>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</si>
  <si>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</si>
  <si>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</si>
  <si>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</si>
  <si>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</si>
  <si>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</si>
  <si>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</si>
  <si>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</si>
  <si>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</si>
  <si>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</si>
  <si>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</si>
  <si>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</si>
  <si>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</si>
  <si>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</si>
  <si>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</si>
  <si>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</si>
  <si>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</si>
  <si>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</si>
  <si>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</si>
  <si>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</si>
  <si>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</si>
  <si>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</si>
  <si>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</si>
  <si>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</si>
  <si>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</si>
  <si>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</si>
  <si>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</si>
  <si>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</si>
  <si>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</si>
  <si>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</si>
  <si>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</si>
  <si>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</si>
  <si>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</si>
  <si>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</si>
  <si>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</si>
  <si>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</si>
  <si>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</si>
  <si>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</si>
  <si>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</si>
  <si>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</si>
  <si>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</si>
  <si>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</si>
  <si>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</si>
  <si>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</si>
  <si>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</si>
  <si>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</si>
  <si>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</si>
  <si>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</si>
  <si>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</si>
  <si>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</si>
  <si>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</si>
  <si>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</si>
  <si>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</si>
  <si>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</si>
  <si>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</si>
  <si>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</si>
  <si>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</si>
  <si>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</si>
  <si>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</si>
  <si>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</si>
  <si>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</si>
  <si>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</si>
  <si>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</si>
  <si>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</si>
  <si>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</si>
  <si>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</si>
  <si>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</si>
  <si>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</si>
  <si>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</si>
  <si>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</si>
  <si>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</si>
  <si>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</si>
  <si>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</si>
  <si>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</si>
  <si>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</si>
  <si>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</si>
  <si>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</si>
  <si>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</si>
  <si>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</si>
  <si>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</si>
  <si>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</si>
  <si>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</si>
  <si>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</si>
  <si>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</si>
  <si>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</si>
  <si>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</si>
  <si>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</si>
  <si>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</si>
  <si>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</si>
  <si>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</si>
  <si>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</si>
  <si>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</si>
  <si>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</si>
  <si>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</si>
  <si>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</si>
  <si>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</si>
  <si>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</si>
  <si>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</si>
  <si>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</si>
  <si>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</si>
  <si>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</si>
  <si>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</si>
  <si>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</si>
  <si>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</si>
  <si>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</si>
  <si>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</si>
  <si>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</si>
  <si>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</si>
  <si>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</si>
  <si>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</si>
  <si>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</si>
  <si>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</si>
  <si>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</si>
  <si>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</si>
  <si>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</si>
  <si>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</si>
  <si>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</si>
  <si>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</si>
  <si>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</si>
  <si>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</si>
  <si>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</si>
  <si>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</si>
  <si>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</si>
  <si>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</si>
  <si>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</si>
  <si>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</si>
  <si>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</si>
  <si>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</si>
  <si>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</si>
  <si>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</si>
  <si>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</si>
  <si>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</si>
  <si>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</si>
  <si>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</si>
  <si>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</si>
  <si>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</si>
  <si>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</si>
  <si>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</si>
  <si>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</si>
  <si>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</si>
  <si>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</si>
  <si>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</si>
  <si>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</si>
  <si>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</si>
  <si>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</si>
  <si>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</si>
  <si>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</si>
  <si>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</si>
  <si>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</si>
  <si>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</si>
  <si>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</si>
  <si>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</si>
  <si>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</si>
  <si>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</si>
  <si>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</si>
  <si>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</si>
  <si>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</si>
  <si>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</si>
  <si>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</si>
  <si>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</si>
  <si>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</si>
  <si>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</si>
  <si>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</si>
  <si>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</si>
  <si>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</si>
  <si>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</si>
  <si>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</si>
  <si>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</si>
  <si>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</si>
  <si>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</si>
  <si>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</si>
  <si>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</si>
  <si>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</si>
  <si>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</si>
  <si>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</si>
  <si>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</si>
  <si>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</si>
  <si>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</si>
  <si>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</si>
  <si>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</si>
  <si>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</si>
  <si>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</si>
  <si>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</si>
  <si>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</si>
  <si>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</si>
  <si>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</si>
  <si>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</si>
  <si>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</si>
  <si>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</si>
  <si>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</si>
  <si>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</si>
  <si>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</si>
  <si>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</si>
  <si>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</si>
  <si>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</si>
  <si>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</si>
  <si>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</si>
  <si>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</si>
  <si>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</si>
  <si>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</si>
  <si>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</si>
  <si>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</si>
  <si>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</si>
  <si>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</si>
  <si>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</si>
  <si>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</si>
  <si>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</si>
  <si>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</si>
  <si>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</si>
  <si>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</si>
  <si>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</si>
  <si>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</si>
  <si>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</si>
  <si>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</si>
  <si>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</si>
  <si>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</si>
  <si>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</si>
  <si>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</si>
  <si>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</si>
  <si>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</si>
  <si>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</si>
  <si>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</si>
  <si>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</si>
  <si>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</si>
  <si>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</si>
  <si>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</si>
  <si>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</si>
  <si>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</si>
  <si>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</si>
  <si>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</si>
  <si>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</si>
  <si>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</si>
  <si>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</si>
  <si>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</si>
  <si>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</si>
  <si>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</si>
  <si>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</si>
  <si>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</si>
  <si>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</si>
  <si>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</si>
  <si>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</si>
  <si>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</si>
  <si>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</si>
  <si>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</si>
  <si>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</si>
  <si>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</si>
  <si>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</si>
  <si>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</si>
  <si>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</si>
  <si>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</si>
  <si>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</si>
  <si>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</si>
  <si>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</si>
  <si>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</si>
  <si>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</si>
  <si>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</si>
  <si>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</si>
  <si>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</si>
  <si>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</si>
  <si>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</si>
  <si>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</si>
  <si>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</si>
  <si>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</si>
  <si>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</si>
  <si>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</si>
  <si>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</si>
  <si>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</si>
  <si>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</si>
  <si>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</si>
  <si>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</si>
  <si>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</si>
  <si>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</si>
  <si>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</si>
  <si>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</si>
  <si>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</si>
  <si>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</si>
  <si>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</si>
  <si>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</si>
  <si>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</si>
  <si>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</si>
  <si>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</si>
  <si>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</si>
  <si>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</si>
  <si>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</si>
  <si>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</si>
  <si>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</si>
  <si>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</si>
  <si>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</si>
  <si>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</si>
  <si>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</si>
  <si>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</si>
  <si>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</si>
  <si>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</si>
  <si>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</si>
  <si>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</si>
  <si>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</si>
  <si>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</si>
  <si>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</si>
  <si>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</si>
  <si>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</si>
  <si>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</si>
  <si>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</si>
  <si>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</si>
  <si>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</si>
  <si>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</si>
  <si>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</si>
  <si>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</si>
  <si>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</si>
  <si>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</si>
  <si>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</si>
  <si>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</si>
  <si>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</si>
  <si>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</si>
  <si>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</si>
  <si>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</si>
  <si>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</si>
  <si>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</si>
  <si>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</si>
  <si>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</si>
  <si>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</si>
  <si>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</si>
  <si>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</si>
  <si>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</si>
  <si>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</si>
  <si>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</si>
  <si>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</si>
  <si>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</si>
  <si>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</si>
  <si>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</si>
  <si>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</si>
  <si>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</si>
  <si>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</si>
  <si>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</si>
  <si>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</si>
  <si>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</si>
  <si>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</si>
  <si>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</si>
  <si>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</si>
  <si>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</si>
  <si>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</si>
  <si>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</si>
  <si>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</si>
  <si>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</si>
  <si>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</si>
  <si>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</si>
  <si>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</si>
  <si>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</si>
  <si>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</si>
  <si>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</si>
  <si>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</si>
  <si>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</si>
  <si>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</si>
  <si>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</si>
  <si>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</si>
  <si>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</si>
  <si>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</si>
  <si>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</si>
  <si>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</si>
  <si>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</si>
  <si>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</si>
  <si>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</si>
  <si>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</si>
  <si>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</si>
  <si>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</si>
  <si>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</si>
  <si>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</si>
  <si>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</si>
  <si>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</si>
  <si>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</si>
  <si>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</si>
  <si>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</si>
  <si>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</si>
  <si>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</si>
  <si>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</si>
  <si>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</si>
  <si>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</si>
  <si>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</si>
  <si>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</si>
  <si>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</si>
  <si>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</si>
  <si>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</si>
  <si>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</si>
  <si>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</si>
  <si>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</si>
  <si>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</si>
  <si>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</si>
  <si>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</si>
  <si>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</si>
  <si>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</si>
  <si>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</si>
  <si>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</si>
  <si>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</si>
  <si>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</si>
  <si>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</si>
  <si>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</si>
  <si>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</si>
  <si>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</si>
  <si>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</si>
  <si>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</si>
  <si>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</si>
  <si>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</si>
  <si>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</si>
  <si>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</si>
  <si>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</si>
  <si>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</si>
  <si>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</si>
  <si>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</si>
  <si>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</si>
  <si>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</si>
  <si>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</si>
  <si>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</si>
  <si>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</si>
  <si>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</si>
  <si>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</si>
  <si>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</si>
  <si>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</si>
  <si>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</si>
  <si>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</si>
  <si>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</si>
  <si>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</si>
  <si>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</si>
  <si>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</si>
  <si>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</si>
  <si>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</si>
  <si>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</si>
  <si>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</si>
  <si>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</si>
  <si>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</si>
  <si>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</si>
  <si>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</si>
  <si>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</si>
  <si>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</si>
  <si>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</si>
  <si>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</si>
  <si>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</si>
  <si>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</si>
  <si>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</si>
  <si>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</si>
  <si>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</si>
  <si>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</si>
  <si>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</si>
  <si>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</si>
  <si>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</si>
  <si>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</si>
  <si>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</si>
  <si>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</si>
  <si>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</si>
  <si>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</si>
  <si>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</si>
  <si>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</si>
  <si>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</si>
  <si>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</si>
  <si>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</si>
  <si>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</si>
  <si>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</si>
  <si>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</si>
  <si>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</si>
  <si>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</si>
  <si>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</si>
  <si>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</si>
  <si>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</si>
  <si>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</si>
  <si>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</si>
  <si>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</si>
  <si>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</si>
  <si>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</si>
  <si>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</si>
  <si>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</si>
  <si>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</si>
  <si>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</si>
  <si>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</si>
  <si>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</si>
  <si>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</si>
  <si>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</si>
  <si>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</si>
  <si>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</si>
  <si>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</si>
  <si>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</si>
  <si>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</si>
  <si>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</si>
  <si>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</si>
  <si>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</si>
  <si>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</si>
  <si>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</si>
  <si>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</si>
  <si>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</si>
  <si>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</si>
  <si>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</si>
  <si>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</si>
  <si>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</si>
  <si>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</si>
  <si>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</si>
  <si>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</si>
  <si>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</si>
  <si>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</si>
  <si>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</si>
  <si>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</si>
  <si>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</si>
  <si>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</si>
  <si>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</si>
  <si>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</si>
  <si>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</si>
  <si>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</si>
  <si>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</si>
  <si>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</si>
  <si>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</si>
  <si>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</si>
  <si>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</si>
  <si>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</si>
  <si>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</si>
  <si>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</si>
  <si>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</si>
  <si>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</si>
  <si>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</si>
  <si>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</si>
  <si>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</si>
  <si>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</si>
  <si>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</si>
  <si>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</si>
  <si>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</si>
  <si>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</si>
  <si>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</si>
  <si>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</si>
  <si>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</si>
  <si>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</si>
  <si>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</si>
  <si>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</si>
  <si>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</si>
  <si>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</si>
  <si>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</si>
  <si>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</si>
  <si>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</si>
  <si>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</si>
  <si>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</si>
  <si>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</si>
  <si>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</si>
  <si>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</si>
  <si>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</si>
  <si>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</si>
  <si>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</si>
  <si>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</si>
  <si>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</si>
  <si>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</si>
  <si>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</si>
  <si>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</si>
  <si>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</si>
  <si>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</si>
  <si>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</si>
  <si>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</si>
  <si>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</si>
  <si>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</si>
  <si>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</si>
  <si>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</si>
  <si>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</si>
  <si>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</si>
  <si>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</si>
  <si>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</si>
  <si>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</si>
  <si>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</si>
  <si>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</si>
  <si>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</si>
  <si>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</si>
  <si>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</si>
  <si>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</si>
  <si>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</si>
  <si>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</si>
  <si>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</si>
  <si>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</si>
  <si>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</si>
  <si>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</si>
  <si>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</si>
  <si>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</si>
  <si>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</si>
  <si>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</si>
  <si>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</si>
  <si>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</si>
  <si>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</si>
  <si>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</si>
  <si>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</si>
  <si>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</si>
  <si>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</si>
  <si>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</si>
  <si>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</si>
  <si>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</si>
  <si>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</si>
  <si>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</si>
  <si>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</si>
  <si>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</si>
  <si>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</si>
  <si>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</si>
  <si>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</si>
  <si>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</si>
  <si>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</si>
  <si>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</si>
  <si>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</si>
  <si>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</si>
  <si>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</si>
  <si>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</si>
  <si>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</si>
  <si>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</si>
  <si>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</si>
  <si>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</si>
  <si>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</si>
  <si>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</si>
  <si>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</si>
  <si>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</si>
  <si>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</si>
  <si>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</si>
  <si>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</si>
  <si>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</si>
  <si>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</si>
  <si>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</si>
  <si>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</si>
  <si>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</si>
  <si>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</si>
  <si>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</si>
  <si>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</si>
  <si>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</si>
  <si>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</si>
  <si>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</si>
  <si>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</si>
  <si>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</si>
  <si>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</si>
  <si>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</si>
  <si>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</si>
  <si>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</si>
  <si>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</si>
  <si>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</si>
  <si>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</si>
  <si>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</si>
  <si>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</si>
  <si>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</si>
  <si>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</si>
  <si>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</si>
  <si>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</si>
  <si>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</si>
  <si>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</si>
  <si>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</si>
  <si>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</si>
  <si>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</si>
  <si>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</si>
  <si>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</si>
  <si>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</si>
  <si>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</si>
  <si>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</si>
  <si>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</si>
  <si>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</si>
  <si>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</si>
  <si>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</si>
  <si>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</si>
  <si>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</si>
  <si>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</si>
  <si>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</si>
  <si>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</si>
  <si>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</si>
  <si>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</si>
  <si>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</si>
  <si>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</si>
  <si>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</si>
  <si>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</si>
  <si>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</si>
  <si>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</si>
  <si>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</si>
  <si>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</si>
  <si>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</si>
  <si>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</si>
  <si>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</si>
  <si>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</si>
  <si>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</si>
  <si>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</si>
  <si>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</si>
  <si>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</si>
  <si>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</si>
  <si>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</si>
  <si>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</si>
  <si>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</si>
  <si>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</si>
  <si>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</si>
  <si>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</si>
  <si>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</si>
  <si>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</si>
  <si>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</si>
  <si>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</si>
  <si>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</si>
  <si>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</si>
  <si>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</si>
  <si>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</si>
  <si>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</si>
  <si>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</si>
  <si>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</si>
  <si>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</si>
  <si>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</si>
  <si>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</si>
  <si>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</si>
  <si>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</si>
  <si>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</si>
  <si>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</si>
  <si>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</si>
  <si>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</si>
  <si>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</si>
  <si>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</si>
  <si>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</si>
  <si>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</si>
  <si>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</si>
  <si>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</si>
  <si>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</si>
  <si>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</si>
  <si>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</si>
  <si>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</si>
  <si>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</si>
  <si>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</si>
  <si>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</si>
  <si>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</si>
  <si>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</si>
  <si>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</si>
  <si>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</si>
  <si>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</si>
  <si>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</si>
  <si>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</si>
  <si>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</si>
  <si>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</si>
  <si>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</si>
  <si>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</si>
  <si>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</si>
  <si>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</si>
  <si>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</si>
  <si>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</si>
  <si>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</si>
  <si>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</si>
  <si>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</si>
  <si>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</si>
  <si>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</si>
  <si>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</si>
  <si>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</si>
  <si>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</si>
  <si>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</si>
  <si>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</si>
  <si>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</si>
  <si>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</si>
  <si>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</si>
  <si>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</si>
  <si>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</si>
  <si>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</si>
  <si>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</si>
  <si>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</si>
  <si>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</si>
  <si>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</si>
  <si>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</si>
  <si>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</si>
  <si>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</si>
  <si>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</si>
  <si>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</si>
  <si>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</si>
  <si>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</si>
  <si>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</si>
  <si>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</si>
  <si>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</si>
  <si>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</si>
  <si>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</si>
  <si>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</si>
  <si>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</si>
  <si>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</si>
  <si>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</si>
  <si>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</si>
  <si>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</si>
  <si>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</si>
  <si>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</si>
  <si>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</si>
  <si>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</si>
  <si>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</si>
  <si>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</si>
  <si>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</si>
  <si>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</si>
  <si>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</si>
  <si>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</si>
  <si>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</si>
  <si>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</si>
  <si>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</si>
  <si>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</si>
  <si>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</si>
  <si>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</si>
  <si>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</si>
  <si>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</si>
  <si>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</si>
  <si>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</si>
  <si>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</si>
  <si>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</si>
  <si>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</si>
  <si>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</si>
  <si>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</si>
  <si>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</si>
  <si>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</si>
  <si>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</si>
  <si>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</si>
  <si>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</si>
  <si>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</si>
  <si>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</si>
  <si>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</si>
  <si>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</si>
  <si>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</si>
  <si>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</si>
  <si>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</si>
  <si>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</si>
  <si>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</si>
  <si>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</si>
  <si>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</si>
  <si>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</si>
  <si>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</si>
  <si>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</si>
  <si>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</si>
  <si>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</si>
  <si>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</si>
  <si>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</si>
  <si>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</si>
  <si>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</si>
  <si>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</si>
  <si>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</si>
  <si>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</si>
  <si>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</si>
  <si>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</si>
  <si>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</si>
  <si>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</si>
  <si>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</si>
  <si>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</si>
  <si>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</si>
  <si>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</si>
  <si>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</si>
  <si>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</si>
  <si>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</si>
  <si>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</si>
  <si>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</si>
  <si>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</si>
  <si>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</si>
  <si>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</si>
  <si>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</si>
  <si>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</si>
  <si>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</si>
  <si>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</si>
  <si>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</si>
  <si>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</si>
  <si>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</si>
  <si>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</si>
  <si>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</si>
  <si>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</si>
  <si>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</si>
  <si>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</si>
  <si>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</si>
  <si>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</si>
  <si>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</si>
  <si>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</si>
  <si>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</si>
  <si>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</si>
  <si>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</si>
  <si>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</si>
  <si>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</si>
  <si>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</si>
  <si>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</si>
  <si>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</si>
  <si>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</si>
  <si>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</si>
  <si>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</si>
  <si>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</si>
  <si>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</si>
  <si>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</si>
  <si>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</si>
  <si>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</si>
  <si>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</si>
  <si>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</si>
  <si>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</si>
  <si>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</si>
  <si>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</si>
  <si>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</si>
  <si>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</si>
  <si>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</si>
  <si>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</si>
  <si>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</si>
  <si>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</si>
  <si>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</si>
  <si>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</si>
  <si>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</si>
  <si>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</si>
  <si>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</si>
  <si>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</si>
  <si>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</si>
  <si>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</si>
  <si>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</si>
  <si>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</si>
  <si>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</si>
  <si>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</si>
  <si>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</si>
  <si>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</si>
  <si>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</si>
  <si>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</si>
  <si>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</si>
  <si>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</si>
  <si>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</si>
  <si>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</si>
  <si>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</si>
  <si>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</si>
  <si>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</si>
  <si>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</si>
  <si>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</si>
  <si>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</si>
  <si>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</si>
  <si>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</si>
  <si>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</si>
  <si>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</si>
  <si>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</si>
  <si>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</si>
  <si>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</si>
  <si>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</si>
  <si>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</si>
  <si>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</si>
  <si>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</si>
  <si>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</si>
  <si>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</si>
  <si>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</si>
  <si>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</si>
  <si>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</si>
  <si>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</si>
  <si>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</si>
  <si>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</si>
  <si>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</si>
  <si>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</si>
  <si>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</si>
  <si>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</si>
  <si>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</si>
  <si>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</si>
  <si>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</si>
  <si>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</si>
  <si>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</si>
  <si>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</si>
  <si>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</si>
  <si>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</si>
  <si>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</si>
  <si>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</si>
  <si>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</si>
  <si>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</si>
  <si>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</si>
  <si>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</si>
  <si>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</si>
  <si>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</si>
  <si>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</si>
  <si>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</si>
  <si>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</si>
  <si>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</si>
  <si>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</si>
  <si>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</si>
  <si>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</si>
  <si>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</si>
  <si>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</si>
  <si>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</si>
  <si>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</si>
  <si>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</si>
  <si>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</si>
  <si>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</si>
  <si>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</si>
  <si>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</si>
  <si>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</si>
  <si>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</si>
  <si>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</si>
  <si>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</si>
  <si>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</si>
  <si>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</si>
  <si>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</si>
  <si>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</si>
  <si>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</si>
  <si>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</si>
  <si>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</si>
  <si>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</si>
  <si>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</si>
  <si>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</si>
  <si>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</si>
  <si>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</si>
  <si>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</si>
  <si>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</si>
  <si>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</si>
  <si>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</si>
  <si>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</si>
  <si>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</si>
  <si>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</si>
  <si>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</si>
  <si>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</si>
  <si>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</si>
  <si>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</si>
  <si>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</si>
  <si>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</si>
  <si>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</si>
  <si>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</si>
  <si>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</si>
  <si>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</si>
  <si>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</si>
  <si>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</si>
  <si>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</si>
  <si>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</si>
  <si>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</si>
  <si>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</si>
  <si>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</si>
  <si>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</si>
  <si>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</si>
  <si>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</si>
  <si>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</si>
  <si>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</si>
  <si>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</si>
  <si>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</si>
  <si>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</si>
  <si>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</si>
  <si>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</si>
  <si>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</si>
  <si>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</si>
  <si>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</si>
  <si>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</si>
  <si>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</si>
  <si>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</si>
  <si>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</si>
  <si>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</si>
  <si>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</si>
  <si>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</si>
  <si>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</si>
  <si>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</si>
  <si>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</si>
  <si>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</si>
  <si>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</si>
  <si>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</si>
  <si>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</si>
  <si>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</si>
  <si>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</si>
  <si>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</si>
  <si>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</si>
  <si>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</si>
  <si>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</si>
  <si>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</si>
  <si>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</si>
  <si>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</si>
  <si>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</si>
  <si>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</si>
  <si>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</si>
  <si>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</si>
  <si>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</si>
  <si>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</si>
  <si>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</si>
  <si>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</si>
  <si>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</si>
  <si>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</si>
  <si>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</si>
  <si>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</si>
  <si>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</si>
  <si>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</si>
  <si>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</si>
  <si>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</si>
  <si>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</si>
  <si>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</si>
  <si>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</si>
  <si>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</si>
  <si>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</si>
  <si>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</si>
  <si>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</si>
  <si>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</si>
  <si>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</si>
  <si>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</si>
  <si>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</si>
  <si>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</si>
  <si>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</si>
  <si>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</si>
  <si>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</si>
  <si>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</si>
  <si>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</si>
  <si>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</si>
  <si>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</si>
  <si>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</si>
  <si>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</si>
  <si>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</si>
  <si>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</si>
  <si>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</si>
  <si>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</si>
  <si>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</si>
  <si>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</si>
  <si>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</si>
  <si>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</si>
  <si>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</si>
  <si>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</si>
  <si>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</si>
  <si>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</si>
  <si>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</si>
  <si>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</si>
  <si>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</si>
  <si>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</si>
  <si>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</si>
  <si>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</si>
  <si>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</si>
  <si>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</si>
  <si>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</si>
  <si>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</si>
  <si>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</si>
  <si>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</si>
  <si>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</si>
  <si>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</si>
  <si>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</si>
  <si>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</si>
  <si>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</si>
  <si>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</si>
  <si>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</si>
  <si>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</si>
  <si>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</si>
  <si>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</si>
  <si>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</si>
  <si>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</si>
  <si>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</si>
  <si>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</si>
  <si>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</si>
  <si>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</si>
  <si>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</si>
  <si>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</si>
  <si>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</si>
  <si>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</si>
  <si>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</si>
  <si>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</si>
  <si>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</si>
  <si>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</si>
  <si>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</si>
  <si>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</si>
  <si>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</si>
  <si>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</si>
  <si>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</si>
  <si>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</si>
  <si>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</si>
  <si>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</si>
  <si>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</si>
  <si>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</si>
  <si>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</si>
  <si>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</si>
  <si>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</si>
  <si>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</si>
  <si>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</si>
  <si>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</si>
  <si>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</si>
  <si>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</si>
  <si>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</si>
  <si>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</si>
  <si>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</si>
  <si>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</si>
  <si>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</si>
  <si>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</si>
  <si>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</si>
  <si>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</si>
  <si>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</si>
  <si>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</si>
  <si>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</si>
  <si>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</si>
  <si>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</si>
  <si>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</si>
  <si>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</si>
  <si>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</si>
  <si>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</si>
  <si>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</si>
  <si>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</si>
  <si>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</si>
  <si>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</si>
  <si>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</si>
  <si>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</si>
  <si>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</si>
  <si>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</si>
  <si>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</si>
  <si>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</si>
  <si>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</si>
  <si>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</si>
  <si>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</si>
  <si>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</si>
  <si>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</si>
  <si>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</si>
  <si>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</si>
  <si>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</si>
  <si>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</si>
  <si>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</si>
  <si>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</si>
  <si>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</si>
  <si>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</si>
  <si>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</si>
  <si>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</si>
  <si>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</si>
  <si>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</si>
  <si>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</si>
  <si>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</si>
  <si>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</si>
  <si>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</si>
  <si>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</si>
  <si>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</si>
  <si>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</si>
  <si>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</si>
  <si>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</si>
  <si>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</si>
  <si>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</si>
  <si>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</si>
  <si>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</si>
  <si>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</si>
  <si>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</si>
  <si>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</si>
  <si>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</si>
  <si>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</si>
  <si>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</si>
  <si>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</si>
  <si>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</si>
  <si>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</si>
  <si>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</si>
  <si>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</si>
  <si>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</si>
  <si>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</si>
  <si>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</si>
  <si>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</si>
  <si>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</si>
  <si>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</si>
  <si>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</si>
  <si>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</si>
  <si>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</si>
  <si>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</si>
  <si>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</si>
  <si>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</si>
  <si>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</si>
  <si>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</si>
  <si>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</si>
  <si>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</si>
  <si>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</si>
  <si>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</si>
  <si>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</si>
  <si>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</si>
  <si>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</si>
  <si>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</si>
  <si>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</si>
  <si>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</si>
  <si>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</si>
  <si>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</si>
  <si>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</si>
  <si>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</si>
  <si>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</si>
  <si>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</si>
  <si>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</si>
  <si>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</si>
  <si>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</si>
  <si>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</si>
  <si>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</si>
  <si>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</si>
  <si>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</si>
  <si>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</si>
  <si>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</si>
  <si>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</si>
  <si>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</si>
  <si>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</si>
  <si>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</si>
  <si>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</si>
  <si>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</si>
  <si>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</si>
  <si>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</si>
  <si>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</si>
  <si>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</si>
  <si>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</si>
  <si>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</si>
  <si>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</si>
  <si>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</si>
  <si>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</si>
  <si>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</si>
  <si>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</si>
  <si>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</si>
  <si>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</si>
  <si>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</si>
  <si>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</si>
  <si>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</si>
  <si>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</si>
  <si>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</si>
  <si>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</si>
  <si>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</si>
  <si>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</si>
  <si>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</si>
  <si>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</si>
  <si>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</si>
  <si>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</si>
  <si>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</si>
  <si>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</si>
  <si>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</si>
  <si>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</si>
  <si>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</si>
  <si>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</si>
  <si>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</si>
  <si>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</si>
  <si>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</si>
  <si>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</si>
  <si>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</si>
  <si>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</si>
  <si>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</si>
  <si>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</si>
  <si>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</si>
  <si>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</si>
  <si>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</si>
  <si>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</si>
  <si>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</si>
  <si>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</si>
  <si>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</si>
  <si>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</si>
  <si>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</si>
  <si>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</si>
  <si>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</si>
  <si>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</si>
  <si>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</si>
  <si>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</si>
  <si>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</si>
  <si>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</si>
  <si>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</si>
  <si>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</si>
  <si>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</si>
  <si>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</si>
  <si>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</si>
  <si>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</si>
  <si>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</si>
  <si>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</si>
  <si>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</si>
  <si>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</si>
  <si>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</si>
  <si>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</si>
  <si>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</si>
  <si>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</si>
  <si>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</si>
  <si>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</si>
  <si>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</si>
  <si>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</si>
  <si>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</si>
  <si>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</si>
  <si>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</si>
  <si>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</si>
  <si>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</si>
  <si>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</si>
  <si>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</si>
  <si>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</si>
  <si>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</si>
  <si>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</si>
  <si>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</si>
  <si>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</si>
  <si>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</si>
  <si>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</si>
  <si>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</si>
  <si>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</si>
  <si>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</si>
  <si>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</si>
  <si>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</si>
  <si>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</si>
  <si>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</si>
  <si>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</si>
  <si>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</si>
  <si>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</si>
  <si>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</si>
  <si>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</si>
  <si>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</si>
  <si>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</si>
  <si>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</si>
  <si>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</si>
  <si>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</si>
  <si>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</si>
  <si>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</si>
  <si>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</si>
  <si>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</si>
  <si>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</si>
  <si>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</si>
  <si>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</si>
  <si>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</si>
  <si>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</si>
  <si>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</si>
  <si>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</si>
  <si>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</si>
  <si>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</si>
  <si>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</si>
  <si>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</si>
  <si>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</si>
  <si>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</si>
  <si>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</si>
  <si>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</si>
  <si>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</si>
  <si>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</si>
  <si>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</si>
  <si>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</si>
  <si>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</si>
  <si>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</si>
  <si>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</si>
  <si>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</si>
  <si>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</si>
  <si>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</si>
  <si>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</si>
  <si>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</si>
  <si>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</si>
  <si>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</si>
  <si>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</si>
  <si>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</si>
  <si>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</si>
  <si>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</si>
  <si>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</si>
  <si>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</si>
  <si>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</si>
  <si>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</si>
  <si>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</si>
  <si>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</si>
  <si>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</si>
  <si>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</si>
  <si>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</si>
  <si>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</si>
  <si>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</si>
  <si>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</si>
  <si>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</si>
  <si>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</si>
  <si>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</si>
  <si>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</si>
  <si>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</si>
  <si>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</si>
  <si>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</si>
  <si>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</si>
  <si>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</si>
  <si>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</si>
  <si>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</si>
  <si>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</si>
  <si>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</si>
  <si>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</si>
  <si>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</si>
  <si>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</si>
  <si>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</si>
  <si>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</si>
  <si>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</si>
  <si>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</si>
  <si>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</si>
  <si>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</si>
  <si>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</si>
  <si>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</si>
  <si>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</si>
  <si>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</si>
  <si>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</si>
  <si>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</si>
  <si>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</si>
  <si>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</si>
  <si>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</si>
  <si>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</si>
  <si>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</si>
  <si>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</si>
  <si>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</si>
  <si>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</si>
  <si>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</si>
  <si>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</si>
  <si>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</si>
  <si>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</si>
  <si>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</si>
  <si>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</si>
  <si>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</si>
  <si>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</si>
  <si>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</si>
  <si>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</si>
  <si>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</si>
  <si>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</si>
  <si>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</si>
  <si>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</si>
  <si>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</si>
  <si>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</si>
  <si>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</si>
  <si>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</si>
  <si>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</si>
  <si>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</si>
  <si>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</si>
  <si>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</si>
  <si>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</si>
  <si>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</si>
  <si>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</si>
  <si>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</si>
  <si>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</si>
  <si>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</si>
  <si>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</si>
  <si>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</si>
  <si>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</si>
  <si>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</si>
  <si>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</si>
  <si>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</si>
  <si>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</si>
  <si>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</si>
  <si>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</si>
  <si>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</si>
  <si>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</si>
  <si>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</si>
  <si>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</si>
  <si>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</si>
  <si>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</si>
  <si>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</si>
  <si>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</si>
  <si>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</si>
  <si>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</si>
  <si>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</si>
  <si>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</si>
  <si>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</si>
  <si>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</si>
  <si>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</si>
  <si>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</si>
  <si>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</si>
  <si>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</si>
  <si>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</si>
  <si>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</si>
  <si>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</si>
  <si>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</si>
  <si>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</si>
  <si>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</si>
  <si>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</si>
  <si>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</si>
  <si>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</si>
  <si>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</si>
  <si>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</si>
  <si>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</si>
  <si>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</si>
  <si>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</si>
  <si>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</si>
  <si>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</si>
  <si>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</si>
  <si>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</si>
  <si>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</si>
  <si>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</si>
  <si>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</si>
  <si>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</si>
  <si>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</si>
  <si>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</si>
  <si>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</si>
  <si>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</si>
  <si>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</si>
  <si>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</si>
  <si>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</si>
  <si>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</si>
  <si>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</si>
  <si>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</si>
  <si>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</si>
  <si>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</si>
  <si>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</si>
  <si>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</si>
  <si>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</si>
  <si>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</si>
  <si>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</si>
  <si>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</si>
  <si>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</si>
  <si>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</si>
  <si>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</si>
  <si>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</si>
  <si>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</si>
  <si>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</si>
  <si>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</si>
  <si>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</si>
  <si>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</si>
  <si>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</si>
  <si>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</si>
  <si>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</si>
  <si>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</si>
  <si>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</si>
  <si>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</si>
  <si>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</si>
  <si>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</si>
  <si>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</si>
  <si>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</si>
  <si>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</si>
  <si>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</si>
  <si>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</si>
  <si>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</si>
  <si>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</si>
  <si>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</si>
  <si>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</si>
  <si>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</si>
  <si>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</si>
  <si>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</si>
  <si>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</si>
  <si>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</si>
  <si>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</si>
  <si>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</si>
  <si>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</si>
  <si>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</si>
  <si>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</si>
  <si>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</si>
  <si>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</si>
  <si>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</si>
  <si>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</si>
  <si>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</si>
  <si>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</si>
  <si>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</si>
  <si>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</si>
  <si>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</si>
  <si>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</si>
  <si>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</si>
  <si>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</si>
  <si>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</si>
  <si>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</si>
  <si>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</si>
  <si>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</si>
  <si>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</si>
  <si>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</si>
  <si>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</si>
  <si>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</si>
  <si>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</si>
  <si>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</si>
  <si>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</si>
  <si>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</si>
  <si>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</si>
  <si>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</si>
  <si>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</si>
  <si>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</si>
  <si>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</si>
  <si>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</si>
  <si>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</si>
  <si>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</si>
  <si>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</si>
  <si>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</si>
  <si>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</si>
  <si>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</si>
  <si>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</si>
  <si>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</si>
  <si>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</si>
  <si>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</si>
  <si>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</si>
  <si>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</si>
  <si>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</si>
  <si>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</si>
  <si>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</si>
  <si>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</si>
  <si>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</si>
  <si>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</si>
  <si>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</si>
  <si>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</si>
  <si>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</si>
  <si>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</si>
  <si>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</si>
  <si>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</si>
  <si>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</si>
  <si>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</si>
  <si>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</si>
  <si>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</si>
  <si>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</si>
  <si>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</si>
  <si>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</si>
  <si>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</si>
  <si>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</si>
  <si>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</si>
  <si>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</si>
  <si>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</si>
  <si>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</si>
  <si>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</si>
  <si>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</si>
  <si>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</si>
  <si>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</si>
  <si>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</si>
  <si>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</si>
  <si>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</si>
  <si>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</si>
  <si>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</si>
  <si>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</si>
  <si>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</si>
  <si>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</si>
  <si>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</si>
  <si>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</si>
  <si>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</si>
  <si>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</si>
  <si>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</si>
  <si>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</si>
  <si>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</si>
  <si>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</si>
  <si>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</si>
  <si>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</si>
  <si>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</si>
  <si>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</si>
  <si>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</si>
  <si>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</si>
  <si>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</si>
  <si>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</si>
  <si>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</si>
  <si>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</si>
  <si>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</si>
  <si>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</si>
  <si>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</si>
  <si>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</si>
  <si>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</si>
  <si>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</si>
  <si>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</si>
  <si>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</si>
  <si>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</si>
  <si>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</si>
  <si>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</si>
  <si>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</si>
  <si>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</si>
  <si>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</si>
  <si>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</si>
  <si>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</si>
  <si>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</si>
  <si>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</si>
  <si>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</si>
  <si>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</si>
  <si>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</si>
  <si>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</si>
  <si>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</si>
  <si>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</si>
  <si>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</si>
  <si>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</si>
  <si>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</si>
  <si>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</si>
  <si>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</si>
  <si>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</si>
  <si>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</si>
  <si>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</si>
  <si>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</si>
  <si>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</si>
  <si>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</si>
  <si>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</si>
  <si>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</si>
  <si>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</si>
  <si>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</si>
  <si>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</si>
  <si>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</si>
  <si>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</si>
  <si>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</si>
  <si>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</si>
  <si>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</si>
  <si>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</si>
  <si>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</si>
  <si>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</si>
  <si>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</si>
  <si>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</si>
  <si>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</si>
  <si>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</si>
  <si>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</si>
  <si>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</si>
  <si>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</si>
  <si>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</si>
  <si>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</si>
  <si>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</si>
  <si>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</si>
  <si>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</si>
  <si>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</si>
  <si>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</si>
  <si>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</si>
  <si>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</si>
  <si>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</si>
  <si>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</si>
  <si>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</si>
  <si>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</si>
  <si>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</si>
  <si>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</si>
  <si>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</si>
  <si>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</si>
  <si>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</si>
  <si>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</si>
  <si>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</si>
  <si>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</si>
  <si>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</si>
  <si>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</si>
  <si>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</si>
  <si>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</si>
  <si>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</si>
  <si>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</si>
  <si>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</si>
  <si>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</si>
  <si>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</si>
  <si>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</si>
  <si>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</si>
  <si>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</si>
  <si>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</si>
  <si>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</si>
  <si>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</si>
  <si>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</si>
  <si>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</si>
  <si>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</si>
  <si>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</si>
  <si>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</si>
  <si>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</si>
  <si>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</si>
  <si>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</si>
  <si>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</si>
  <si>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</si>
  <si>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</si>
  <si>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</si>
  <si>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</si>
  <si>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</si>
  <si>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</si>
  <si>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</si>
  <si>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</si>
  <si>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</si>
  <si>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</si>
  <si>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</si>
  <si>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</si>
  <si>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</si>
  <si>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</si>
  <si>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</si>
  <si>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</si>
  <si>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</si>
  <si>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</si>
  <si>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</si>
  <si>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</si>
  <si>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</si>
  <si>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</si>
  <si>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</si>
  <si>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</si>
  <si>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</si>
  <si>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</si>
  <si>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</si>
  <si>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</si>
  <si>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</si>
  <si>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</si>
  <si>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</si>
  <si>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</si>
  <si>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</si>
  <si>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</si>
  <si>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</si>
  <si>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</si>
  <si>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</si>
  <si>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</si>
  <si>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</si>
  <si>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</si>
  <si>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</si>
  <si>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</si>
  <si>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</si>
  <si>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</si>
  <si>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</si>
  <si>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</si>
  <si>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</si>
  <si>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</si>
  <si>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</si>
  <si>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</si>
  <si>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</si>
  <si>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</si>
  <si>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</si>
  <si>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</si>
  <si>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</si>
  <si>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</si>
  <si>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</si>
  <si>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</si>
  <si>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</si>
  <si>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</si>
  <si>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</si>
  <si>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</si>
  <si>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</si>
  <si>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</si>
  <si>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</si>
  <si>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</si>
  <si>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</si>
  <si>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</si>
  <si>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</si>
  <si>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</si>
  <si>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</si>
  <si>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</si>
  <si>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</si>
  <si>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</si>
  <si>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</si>
  <si>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</si>
  <si>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</si>
  <si>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</si>
  <si>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</si>
  <si>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</si>
  <si>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</si>
  <si>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</si>
  <si>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</si>
  <si>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</si>
  <si>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</si>
  <si>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</si>
  <si>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</si>
  <si>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</si>
  <si>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</si>
  <si>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</si>
  <si>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</si>
  <si>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</si>
  <si>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</si>
  <si>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</si>
  <si>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</si>
  <si>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</si>
  <si>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</si>
  <si>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</si>
  <si>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</si>
  <si>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</si>
  <si>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</si>
  <si>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</si>
  <si>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</si>
  <si>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</si>
  <si>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</si>
  <si>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</si>
  <si>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</si>
  <si>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</si>
  <si>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</si>
  <si>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</si>
  <si>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</si>
  <si>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</si>
  <si>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</si>
  <si>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</si>
  <si>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</si>
  <si>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</si>
  <si>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</si>
  <si>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</si>
  <si>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</si>
  <si>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</si>
  <si>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</si>
  <si>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</si>
  <si>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</si>
  <si>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</si>
  <si>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</si>
  <si>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</si>
  <si>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</si>
  <si>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</si>
  <si>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</si>
  <si>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</si>
  <si>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</si>
  <si>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</si>
  <si>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</si>
  <si>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</si>
  <si>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</si>
  <si>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</si>
  <si>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</si>
  <si>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</si>
  <si>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</si>
  <si>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</si>
  <si>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</si>
  <si>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</si>
  <si>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</si>
  <si>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</si>
  <si>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</si>
  <si>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</si>
  <si>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</si>
  <si>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</si>
  <si>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</si>
  <si>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</si>
  <si>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</si>
  <si>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</si>
  <si>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</si>
  <si>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</si>
  <si>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</si>
  <si>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</si>
  <si>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</si>
  <si>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</si>
  <si>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</si>
  <si>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</si>
  <si>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</si>
  <si>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</si>
  <si>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</si>
  <si>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</si>
  <si>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</si>
  <si>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</si>
  <si>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</si>
  <si>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</si>
  <si>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</si>
  <si>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</si>
  <si>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</si>
  <si>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</si>
  <si>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</si>
  <si>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</si>
  <si>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</si>
  <si>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</si>
  <si>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</si>
  <si>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</si>
  <si>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</si>
  <si>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</si>
  <si>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</si>
  <si>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</si>
  <si>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</si>
  <si>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</si>
  <si>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</si>
  <si>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</si>
  <si>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</si>
  <si>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</si>
  <si>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</si>
  <si>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</si>
  <si>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</si>
  <si>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</si>
  <si>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</si>
  <si>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</si>
  <si>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</si>
  <si>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</si>
  <si>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</si>
  <si>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</si>
  <si>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</si>
  <si>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</si>
  <si>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</si>
  <si>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</si>
  <si>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</si>
  <si>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</si>
  <si>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</si>
  <si>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</si>
  <si>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</si>
  <si>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</si>
  <si>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</si>
  <si>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</si>
  <si>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</si>
  <si>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</si>
  <si>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</si>
  <si>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</si>
  <si>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</si>
  <si>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</si>
  <si>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</si>
  <si>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</si>
  <si>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</si>
  <si>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</si>
  <si>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</si>
  <si>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</si>
  <si>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</si>
  <si>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</si>
  <si>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</si>
  <si>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</si>
  <si>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</si>
  <si>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</si>
  <si>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</si>
  <si>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</si>
  <si>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</si>
  <si>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</si>
  <si>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</si>
  <si>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</si>
  <si>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</si>
  <si>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</si>
  <si>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</si>
  <si>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</si>
  <si>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</si>
  <si>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</si>
  <si>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</si>
  <si>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</si>
  <si>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</si>
  <si>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</si>
  <si>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</si>
  <si>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</si>
  <si>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</si>
  <si>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</si>
  <si>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</si>
  <si>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</si>
  <si>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</si>
  <si>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</si>
  <si>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</si>
  <si>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</si>
  <si>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</si>
  <si>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</si>
  <si>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</si>
  <si>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</si>
  <si>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</si>
  <si>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</si>
  <si>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</si>
  <si>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</si>
  <si>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</si>
  <si>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</si>
  <si>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</si>
  <si>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</si>
  <si>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</si>
  <si>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</si>
  <si>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</si>
  <si>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</si>
  <si>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</si>
  <si>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</si>
  <si>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</si>
  <si>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</si>
  <si>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</si>
  <si>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</si>
  <si>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</si>
  <si>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</si>
  <si>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</si>
  <si>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</si>
  <si>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</si>
  <si>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</si>
  <si>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</si>
  <si>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</si>
  <si>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</si>
  <si>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</si>
  <si>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</si>
  <si>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</si>
  <si>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</si>
  <si>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</si>
  <si>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</si>
  <si>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</si>
  <si>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</si>
  <si>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</si>
  <si>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</si>
  <si>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</si>
  <si>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</si>
  <si>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</si>
  <si>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</si>
  <si>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</si>
  <si>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</si>
  <si>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</si>
  <si>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</si>
  <si>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</si>
  <si>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</si>
  <si>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</si>
  <si>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</si>
  <si>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</si>
  <si>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</si>
  <si>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</si>
  <si>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</si>
  <si>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</si>
  <si>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</si>
  <si>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</si>
  <si>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</si>
  <si>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</si>
  <si>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</si>
  <si>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</si>
  <si>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</si>
  <si>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</si>
  <si>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</si>
  <si>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</si>
  <si>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</si>
  <si>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</si>
  <si>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</si>
  <si>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</si>
  <si>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</si>
  <si>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</si>
  <si>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</si>
  <si>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</si>
  <si>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</si>
  <si>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</si>
  <si>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</si>
  <si>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</si>
  <si>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</si>
  <si>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</si>
  <si>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</si>
  <si>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</si>
  <si>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</si>
  <si>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</si>
  <si>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</si>
  <si>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</si>
  <si>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</si>
  <si>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</si>
  <si>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</si>
  <si>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</si>
  <si>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</si>
  <si>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</si>
  <si>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</si>
  <si>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</si>
  <si>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</si>
  <si>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</si>
  <si>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</si>
  <si>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</si>
  <si>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</si>
  <si>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</si>
  <si>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</si>
  <si>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</si>
  <si>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</si>
  <si>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</si>
  <si>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</si>
  <si>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</si>
  <si>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</si>
  <si>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</si>
  <si>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</si>
  <si>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</si>
  <si>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</si>
  <si>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</si>
  <si>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</si>
  <si>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</si>
  <si>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</si>
  <si>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</si>
  <si>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</si>
  <si>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</si>
  <si>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</si>
  <si>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</si>
  <si>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</si>
  <si>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</si>
  <si>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</si>
  <si>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</si>
  <si>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</si>
  <si>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</si>
  <si>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</si>
  <si>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</si>
  <si>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</si>
  <si>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</si>
  <si>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</si>
  <si>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</si>
  <si>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</si>
  <si>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</si>
  <si>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</si>
  <si>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</si>
  <si>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</si>
  <si>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</si>
  <si>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</si>
  <si>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</si>
  <si>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</si>
  <si>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</si>
  <si>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</si>
  <si>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</si>
  <si>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</si>
  <si>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</si>
  <si>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</si>
  <si>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</si>
  <si>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</si>
  <si>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</si>
  <si>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</si>
  <si>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</si>
  <si>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</si>
  <si>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</si>
  <si>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</si>
  <si>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</si>
  <si>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</si>
  <si>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</si>
  <si>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</si>
  <si>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</si>
  <si>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</si>
  <si>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</si>
  <si>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</si>
  <si>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</si>
  <si>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</si>
  <si>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</si>
  <si>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</si>
  <si>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</si>
  <si>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</si>
  <si>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</si>
  <si>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</si>
  <si>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</si>
  <si>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</si>
  <si>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</si>
  <si>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</si>
  <si>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</si>
  <si>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</si>
  <si>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</si>
  <si>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</si>
  <si>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</si>
  <si>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</si>
  <si>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</si>
  <si>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</si>
  <si>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</si>
  <si>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</si>
  <si>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</si>
  <si>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</si>
  <si>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</si>
  <si>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</si>
  <si>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</si>
  <si>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</si>
  <si>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</si>
  <si>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</si>
  <si>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</si>
  <si>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</si>
  <si>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</si>
  <si>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</si>
  <si>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</si>
  <si>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</si>
  <si>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</si>
  <si>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</si>
  <si>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</si>
  <si>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</si>
  <si>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</si>
  <si>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</si>
  <si>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</si>
  <si>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</si>
  <si>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</si>
  <si>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</si>
  <si>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</si>
  <si>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</si>
  <si>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</si>
  <si>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</si>
  <si>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</si>
  <si>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</si>
  <si>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</si>
  <si>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</si>
  <si>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</si>
  <si>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</si>
  <si>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</si>
  <si>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</si>
  <si>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</si>
  <si>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</si>
  <si>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</si>
  <si>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</si>
  <si>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</si>
  <si>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</si>
  <si>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</si>
  <si>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</si>
  <si>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</si>
  <si>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</si>
  <si>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</si>
  <si>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</si>
  <si>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</si>
  <si>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</si>
  <si>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</si>
  <si>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</si>
  <si>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</si>
  <si>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</si>
  <si>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</si>
  <si>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</si>
  <si>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</si>
  <si>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</si>
  <si>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</si>
  <si>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</si>
  <si>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</si>
  <si>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</si>
  <si>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</si>
  <si>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</si>
  <si>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</si>
  <si>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</si>
  <si>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</si>
  <si>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</si>
  <si>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</si>
  <si>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</si>
  <si>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</si>
  <si>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</si>
  <si>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</si>
  <si>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</si>
  <si>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</si>
  <si>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</si>
  <si>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</si>
  <si>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</si>
  <si>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</si>
  <si>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</si>
  <si>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</si>
  <si>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</si>
  <si>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</si>
  <si>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</si>
  <si>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</si>
  <si>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</si>
  <si>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</si>
  <si>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</si>
  <si>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</si>
  <si>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</si>
  <si>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</si>
  <si>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</si>
  <si>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</si>
  <si>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</si>
  <si>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</si>
  <si>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</si>
  <si>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</si>
  <si>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</si>
  <si>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</si>
  <si>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</si>
  <si>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</si>
  <si>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</si>
  <si>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</si>
  <si>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</si>
  <si>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</si>
  <si>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</si>
  <si>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</si>
  <si>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</si>
  <si>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</si>
  <si>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</si>
  <si>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</si>
  <si>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</si>
  <si>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</si>
  <si>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</si>
  <si>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</si>
  <si>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</si>
  <si>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</si>
  <si>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</si>
  <si>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</si>
  <si>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</si>
  <si>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</si>
  <si>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</si>
  <si>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</si>
  <si>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</si>
  <si>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</si>
  <si>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</si>
  <si>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</si>
  <si>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</si>
  <si>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</si>
  <si>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</si>
  <si>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</si>
  <si>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</si>
  <si>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</si>
  <si>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</si>
  <si>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</si>
  <si>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</si>
  <si>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</si>
  <si>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</si>
  <si>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</si>
  <si>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</si>
  <si>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</si>
  <si>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</si>
  <si>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</si>
  <si>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</si>
  <si>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</si>
  <si>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</si>
  <si>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</si>
  <si>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</si>
  <si>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</si>
  <si>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</si>
  <si>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</si>
  <si>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</si>
  <si>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</si>
  <si>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</si>
  <si>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</si>
  <si>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</si>
  <si>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</si>
  <si>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</si>
  <si>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</si>
  <si>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</si>
  <si>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</si>
  <si>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</si>
  <si>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</si>
  <si>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</si>
  <si>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</si>
  <si>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</si>
  <si>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</si>
  <si>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</si>
  <si>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</si>
  <si>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</si>
  <si>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</si>
  <si>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</si>
  <si>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</si>
  <si>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</si>
  <si>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</si>
  <si>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</si>
  <si>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</si>
  <si>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</si>
  <si>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</si>
  <si>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</si>
  <si>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</si>
  <si>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</si>
  <si>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</si>
  <si>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</si>
  <si>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</si>
  <si>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</si>
  <si>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</si>
  <si>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</si>
  <si>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</si>
  <si>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</si>
  <si>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</si>
  <si>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</si>
  <si>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</si>
  <si>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</si>
  <si>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</si>
  <si>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</si>
  <si>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</si>
  <si>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</si>
  <si>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</si>
  <si>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</si>
  <si>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</si>
  <si>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</si>
  <si>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</si>
  <si>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</si>
  <si>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</si>
  <si>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</si>
  <si>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</si>
  <si>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</si>
  <si>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</si>
  <si>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</si>
  <si>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</si>
  <si>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</si>
  <si>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</si>
  <si>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</si>
  <si>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</si>
  <si>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</si>
  <si>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</si>
  <si>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</si>
  <si>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</si>
  <si>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</si>
  <si>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</si>
  <si>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</si>
  <si>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</si>
  <si>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</si>
  <si>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</si>
  <si>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</si>
  <si>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</si>
  <si>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</si>
  <si>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</si>
  <si>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</si>
  <si>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</si>
  <si>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</si>
  <si>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</si>
  <si>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</si>
  <si>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</si>
  <si>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</si>
  <si>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</si>
  <si>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</si>
  <si>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</si>
  <si>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</si>
  <si>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</si>
  <si>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</si>
  <si>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</si>
  <si>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</si>
  <si>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</si>
  <si>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</si>
  <si>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</si>
  <si>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</si>
  <si>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</si>
  <si>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</si>
  <si>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</si>
  <si>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</si>
  <si>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</si>
  <si>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</si>
  <si>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</si>
  <si>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</si>
  <si>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</si>
  <si>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</si>
  <si>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</si>
  <si>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</si>
  <si>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</si>
  <si>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</si>
  <si>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</si>
  <si>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</si>
  <si>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</si>
  <si>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</si>
  <si>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</si>
  <si>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</si>
  <si>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</si>
  <si>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</si>
  <si>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</si>
  <si>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</si>
  <si>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</si>
  <si>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</si>
  <si>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</si>
  <si>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</si>
  <si>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</si>
  <si>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</si>
  <si>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</si>
  <si>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</si>
  <si>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</si>
  <si>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</si>
  <si>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</si>
  <si>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</si>
  <si>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</si>
  <si>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</si>
  <si>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</si>
  <si>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</si>
  <si>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</si>
  <si>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</si>
  <si>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</si>
  <si>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</si>
  <si>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</si>
  <si>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</si>
  <si>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</si>
  <si>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</si>
  <si>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</si>
  <si>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</si>
  <si>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</si>
  <si>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</si>
  <si>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</si>
  <si>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</si>
  <si>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</si>
  <si>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</si>
  <si>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</si>
  <si>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</si>
  <si>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</si>
  <si>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</si>
  <si>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</si>
  <si>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</si>
  <si>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</si>
  <si>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</si>
  <si>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</si>
  <si>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</si>
  <si>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</si>
  <si>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</si>
  <si>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</si>
  <si>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</si>
  <si>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</si>
  <si>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</si>
  <si>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</si>
  <si>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</si>
  <si>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</si>
  <si>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</si>
  <si>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</si>
  <si>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</si>
  <si>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</si>
  <si>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</si>
  <si>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</si>
  <si>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</si>
  <si>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</si>
  <si>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</si>
  <si>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</si>
  <si>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</si>
  <si>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</si>
  <si>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</si>
  <si>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</si>
  <si>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</si>
  <si>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</si>
  <si>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</si>
  <si>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</si>
  <si>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</si>
  <si>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</si>
  <si>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</si>
  <si>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</si>
  <si>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</si>
  <si>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</si>
  <si>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</si>
  <si>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</si>
  <si>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</si>
  <si>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</si>
  <si>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</si>
  <si>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</si>
  <si>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</si>
  <si>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</si>
  <si>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</si>
  <si>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</si>
  <si>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</si>
  <si>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</si>
  <si>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</si>
  <si>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</si>
  <si>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</si>
  <si>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</si>
  <si>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</si>
  <si>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</si>
  <si>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</si>
  <si>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</si>
  <si>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</si>
  <si>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</si>
  <si>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</si>
  <si>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</si>
  <si>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</si>
  <si>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</si>
  <si>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</si>
  <si>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</si>
  <si>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</si>
  <si>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</si>
  <si>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</si>
  <si>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</si>
  <si>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</si>
  <si>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</si>
  <si>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</si>
  <si>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</si>
  <si>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</si>
  <si>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</si>
  <si>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</si>
  <si>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</si>
  <si>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</si>
  <si>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</si>
  <si>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</si>
  <si>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</si>
  <si>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</si>
  <si>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</si>
  <si>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</si>
  <si>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</si>
  <si>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</si>
  <si>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</si>
  <si>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</si>
  <si>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</si>
  <si>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</si>
  <si>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</si>
  <si>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</si>
  <si>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</si>
  <si>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</si>
  <si>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</si>
  <si>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</si>
  <si>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</si>
  <si>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</si>
  <si>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</si>
  <si>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</si>
  <si>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</si>
  <si>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</si>
  <si>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</si>
  <si>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</si>
  <si>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</si>
  <si>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</si>
  <si>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</si>
  <si>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</si>
  <si>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</si>
  <si>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</si>
  <si>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</si>
  <si>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</si>
  <si>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</si>
  <si>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</si>
  <si>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</si>
  <si>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</si>
  <si>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</si>
  <si>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</si>
  <si>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</si>
  <si>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</si>
  <si>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</si>
  <si>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</si>
  <si>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</si>
  <si>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</si>
  <si>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</si>
  <si>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</si>
  <si>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</si>
  <si>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</si>
  <si>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</si>
  <si>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</si>
  <si>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</si>
  <si>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</si>
  <si>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</si>
  <si>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</si>
  <si>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</si>
  <si>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</si>
  <si>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</si>
  <si>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</si>
  <si>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</si>
  <si>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</si>
  <si>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</si>
  <si>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</si>
  <si>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</si>
  <si>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</si>
  <si>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</si>
  <si>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</si>
  <si>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</si>
  <si>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</si>
  <si>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</si>
  <si>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</si>
  <si>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</si>
  <si>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</si>
  <si>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</si>
  <si>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</si>
  <si>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</si>
  <si>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</si>
  <si>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</si>
  <si>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</si>
  <si>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</si>
  <si>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</si>
  <si>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</si>
  <si>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</si>
  <si>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</si>
  <si>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</si>
  <si>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</si>
  <si>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</si>
  <si>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</si>
  <si>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</si>
  <si>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</si>
  <si>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</si>
  <si>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</si>
  <si>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</si>
  <si>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</si>
  <si>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</si>
  <si>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</si>
  <si>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</si>
  <si>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</si>
  <si>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</si>
  <si>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</si>
  <si>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</si>
  <si>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</si>
  <si>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</si>
  <si>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</si>
  <si>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</si>
  <si>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</si>
  <si>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</si>
  <si>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</si>
  <si>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</si>
  <si>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</si>
  <si>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</si>
  <si>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</si>
  <si>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</si>
  <si>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</si>
  <si>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</si>
  <si>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</si>
  <si>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</si>
  <si>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</si>
  <si>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</si>
  <si>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</si>
  <si>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</si>
  <si>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</si>
  <si>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</si>
  <si>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</si>
  <si>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</si>
  <si>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</si>
  <si>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</si>
  <si>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</si>
  <si>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</si>
  <si>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</si>
  <si>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</si>
  <si>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</si>
  <si>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</si>
  <si>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</si>
  <si>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</si>
  <si>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</si>
  <si>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</si>
  <si>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</si>
  <si>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</si>
  <si>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</si>
  <si>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</si>
  <si>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</si>
  <si>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</si>
  <si>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</si>
  <si>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</si>
  <si>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</si>
  <si>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</si>
  <si>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</si>
  <si>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</si>
  <si>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</si>
  <si>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</si>
  <si>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</si>
  <si>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</si>
  <si>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</si>
  <si>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</si>
  <si>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</si>
  <si>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</si>
  <si>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</si>
  <si>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</si>
  <si>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</si>
  <si>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</si>
  <si>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</si>
  <si>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</si>
  <si>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</si>
  <si>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</si>
  <si>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</si>
  <si>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</si>
  <si>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</si>
  <si>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</si>
  <si>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</si>
  <si>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</si>
  <si>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</si>
  <si>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</si>
  <si>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</si>
  <si>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</si>
  <si>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</si>
  <si>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</si>
  <si>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</si>
  <si>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</si>
  <si>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</si>
  <si>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</si>
  <si>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</si>
  <si>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</si>
  <si>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</si>
  <si>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</si>
  <si>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</si>
  <si>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</si>
  <si>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</si>
  <si>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</si>
  <si>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</si>
  <si>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</si>
  <si>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</si>
  <si>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</si>
  <si>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</si>
  <si>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</si>
  <si>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</si>
  <si>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</si>
  <si>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</si>
  <si>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</si>
  <si>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</si>
  <si>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</si>
  <si>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</si>
  <si>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</si>
  <si>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</si>
  <si>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</si>
  <si>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</si>
  <si>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</si>
  <si>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</si>
  <si>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</si>
  <si>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</si>
  <si>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</si>
  <si>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</si>
  <si>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</si>
  <si>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</si>
  <si>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</si>
  <si>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</si>
  <si>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</si>
  <si>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</si>
  <si>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</si>
  <si>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</si>
  <si>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</si>
  <si>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</si>
  <si>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</si>
  <si>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</si>
  <si>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</si>
  <si>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</si>
  <si>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</si>
  <si>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</si>
  <si>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</si>
  <si>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</si>
  <si>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</si>
  <si>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</si>
  <si>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</si>
  <si>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</si>
  <si>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</si>
  <si>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</si>
  <si>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</si>
  <si>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</si>
  <si>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</si>
  <si>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</si>
  <si>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</si>
  <si>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</si>
  <si>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</si>
  <si>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</si>
  <si>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</si>
  <si>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</si>
  <si>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</si>
  <si>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</si>
  <si>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</si>
  <si>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</si>
  <si>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</si>
  <si>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</si>
  <si>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</si>
  <si>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</si>
  <si>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</si>
  <si>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</si>
  <si>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</si>
  <si>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</si>
  <si>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</si>
  <si>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</si>
  <si>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</si>
  <si>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</si>
  <si>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</si>
  <si>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</si>
  <si>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</si>
  <si>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</si>
  <si>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</si>
  <si>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</si>
  <si>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</si>
  <si>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</si>
  <si>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</si>
  <si>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</si>
  <si>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</si>
  <si>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</si>
  <si>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</si>
  <si>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</si>
  <si>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</si>
  <si>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</si>
  <si>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</si>
  <si>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</si>
  <si>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</si>
  <si>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</si>
  <si>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</si>
  <si>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</si>
  <si>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</si>
  <si>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</si>
  <si>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</si>
  <si>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</si>
  <si>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</si>
  <si>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</si>
  <si>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</si>
  <si>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</si>
  <si>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</si>
  <si>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</si>
  <si>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</si>
  <si>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</si>
  <si>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</si>
  <si>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</si>
  <si>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</si>
  <si>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</si>
  <si>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</si>
  <si>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</si>
  <si>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</si>
  <si>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</si>
  <si>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</si>
  <si>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</si>
  <si>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</si>
  <si>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</si>
  <si>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</si>
  <si>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</si>
  <si>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</si>
  <si>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</si>
  <si>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</si>
  <si>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</si>
  <si>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</si>
  <si>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</si>
  <si>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</si>
  <si>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</si>
  <si>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</si>
  <si>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</si>
  <si>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</si>
  <si>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</si>
  <si>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</si>
  <si>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</si>
  <si>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</si>
  <si>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</si>
  <si>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</si>
  <si>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</si>
  <si>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</si>
  <si>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</si>
  <si>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</si>
  <si>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</si>
  <si>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</si>
  <si>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</si>
  <si>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</si>
  <si>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</si>
  <si>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</si>
  <si>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</si>
  <si>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</si>
  <si>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</si>
  <si>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</si>
  <si>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</si>
  <si>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</si>
  <si>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</si>
  <si>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</si>
  <si>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</si>
  <si>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</si>
  <si>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</si>
  <si>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</si>
  <si>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</si>
  <si>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</si>
  <si>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</si>
  <si>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</si>
  <si>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</si>
  <si>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</si>
  <si>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</si>
  <si>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</si>
  <si>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</si>
  <si>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</si>
  <si>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</si>
  <si>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</si>
  <si>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</si>
  <si>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</si>
  <si>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</si>
  <si>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</si>
  <si>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</si>
  <si>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</si>
  <si>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</si>
  <si>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</si>
  <si>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</si>
  <si>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</si>
  <si>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</si>
  <si>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</si>
  <si>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</si>
  <si>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</si>
  <si>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</si>
  <si>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</si>
  <si>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</si>
  <si>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</si>
  <si>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</si>
  <si>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</si>
  <si>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</si>
  <si>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</si>
  <si>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</si>
  <si>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</si>
  <si>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</si>
  <si>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</si>
  <si>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</si>
  <si>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</si>
  <si>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</si>
  <si>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</si>
  <si>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</si>
  <si>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</si>
  <si>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</si>
  <si>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</si>
  <si>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</si>
  <si>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</si>
  <si>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</si>
  <si>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</si>
  <si>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</si>
  <si>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</si>
  <si>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</si>
  <si>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</si>
  <si>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</si>
  <si>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</si>
  <si>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</si>
  <si>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</si>
  <si>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</si>
  <si>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</si>
  <si>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</si>
  <si>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</si>
  <si>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</si>
  <si>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</si>
  <si>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</si>
  <si>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</si>
  <si>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</si>
  <si>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</si>
  <si>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</si>
  <si>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</si>
  <si>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</si>
  <si>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</si>
  <si>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</si>
  <si>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</si>
  <si>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</si>
  <si>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</si>
  <si>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</si>
  <si>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</si>
  <si>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</si>
  <si>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</si>
  <si>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</si>
  <si>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</si>
  <si>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</si>
  <si>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</si>
  <si>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</si>
  <si>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</si>
  <si>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</si>
  <si>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</si>
  <si>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</si>
  <si>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</si>
  <si>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</si>
  <si>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</si>
  <si>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</si>
  <si>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</si>
  <si>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</si>
  <si>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</si>
  <si>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</si>
  <si>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</si>
  <si>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</si>
  <si>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</si>
  <si>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</si>
  <si>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</si>
  <si>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</si>
  <si>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</si>
  <si>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</si>
  <si>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</si>
  <si>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</si>
  <si>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</si>
  <si>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</si>
  <si>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</si>
  <si>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</si>
  <si>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</si>
  <si>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</si>
  <si>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</si>
  <si>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</si>
  <si>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</si>
  <si>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</si>
  <si>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</si>
  <si>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</si>
  <si>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</si>
  <si>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</si>
  <si>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</si>
  <si>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</si>
  <si>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</si>
  <si>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</si>
  <si>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</si>
  <si>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</si>
  <si>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</si>
  <si>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</si>
  <si>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</si>
  <si>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</si>
  <si>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</si>
  <si>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</si>
  <si>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</si>
  <si>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</si>
  <si>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</si>
  <si>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</si>
  <si>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</si>
  <si>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</si>
  <si>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</si>
  <si>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</si>
  <si>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</si>
  <si>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</si>
  <si>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</si>
  <si>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</si>
  <si>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</si>
  <si>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</si>
  <si>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</si>
  <si>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</si>
  <si>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</si>
  <si>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</si>
  <si>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</si>
  <si>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</si>
  <si>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</si>
  <si>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</si>
  <si>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</si>
  <si>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</si>
  <si>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</si>
  <si>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</si>
  <si>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</si>
  <si>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</si>
  <si>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</si>
  <si>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</si>
  <si>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</si>
  <si>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</si>
  <si>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</si>
  <si>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</si>
  <si>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</si>
  <si>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</si>
  <si>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</si>
  <si>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</si>
  <si>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</si>
  <si>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</si>
  <si>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</si>
  <si>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</si>
  <si>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</si>
  <si>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</si>
  <si>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</si>
  <si>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</si>
  <si>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</si>
  <si>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</si>
  <si>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</si>
  <si>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</si>
  <si>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</si>
  <si>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</si>
  <si>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</si>
  <si>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</si>
  <si>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</si>
  <si>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</si>
  <si>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</si>
  <si>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</si>
  <si>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</si>
  <si>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</si>
  <si>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</si>
  <si>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</si>
  <si>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</si>
  <si>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</si>
  <si>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</si>
  <si>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</si>
  <si>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</si>
  <si>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</si>
  <si>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</si>
  <si>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</si>
  <si>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</si>
  <si>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</si>
  <si>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</si>
  <si>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</si>
  <si>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</si>
  <si>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</si>
  <si>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</si>
  <si>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</si>
  <si>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</si>
  <si>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</si>
  <si>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</si>
  <si>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</si>
  <si>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</si>
  <si>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</si>
  <si>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</si>
  <si>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</si>
  <si>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</si>
  <si>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</si>
  <si>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</si>
  <si>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</si>
  <si>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</si>
  <si>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</si>
  <si>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</si>
  <si>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</si>
  <si>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</si>
  <si>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</si>
  <si>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</si>
  <si>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</si>
  <si>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</si>
  <si>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</si>
  <si>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</si>
  <si>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</si>
  <si>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</si>
  <si>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</si>
  <si>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</si>
  <si>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</si>
  <si>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</si>
  <si>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</si>
  <si>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</si>
  <si>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</si>
  <si>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</si>
  <si>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</si>
  <si>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</si>
  <si>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</si>
  <si>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</si>
  <si>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</si>
  <si>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</si>
  <si>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</si>
  <si>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</si>
  <si>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</si>
  <si>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</si>
  <si>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</si>
  <si>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</si>
  <si>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</si>
  <si>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</si>
  <si>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</si>
  <si>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</si>
  <si>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</si>
  <si>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</si>
  <si>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</si>
  <si>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</si>
  <si>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</si>
  <si>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</si>
  <si>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</si>
  <si>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</si>
  <si>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</si>
  <si>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</si>
  <si>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</si>
  <si>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</si>
  <si>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</si>
  <si>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</si>
  <si>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</si>
  <si>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</si>
  <si>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</si>
  <si>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</si>
  <si>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</si>
  <si>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</si>
  <si>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</si>
  <si>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</si>
  <si>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</si>
  <si>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</si>
  <si>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</si>
  <si>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</si>
  <si>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</si>
  <si>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</si>
  <si>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</si>
  <si>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</si>
  <si>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</si>
  <si>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</si>
  <si>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</si>
  <si>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</si>
  <si>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</si>
  <si>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</si>
  <si>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</si>
  <si>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</si>
  <si>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</si>
  <si>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</si>
  <si>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</si>
  <si>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</si>
  <si>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</si>
  <si>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</si>
  <si>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</si>
  <si>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</si>
  <si>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</si>
  <si>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</si>
  <si>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</si>
  <si>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</si>
  <si>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</si>
  <si>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</si>
  <si>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</si>
  <si>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</si>
  <si>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</si>
  <si>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</si>
  <si>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</si>
  <si>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</si>
  <si>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</si>
  <si>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</si>
  <si>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</si>
  <si>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</si>
  <si>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</si>
  <si>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</si>
  <si>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</si>
  <si>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</si>
  <si>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</si>
  <si>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</si>
  <si>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</si>
  <si>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</si>
  <si>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</si>
  <si>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</si>
  <si>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</si>
  <si>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</si>
  <si>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</si>
  <si>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</si>
  <si>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</si>
  <si>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</si>
  <si>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</si>
  <si>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</si>
  <si>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</si>
  <si>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</si>
  <si>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</si>
  <si>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</si>
  <si>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</si>
  <si>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</si>
  <si>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</si>
  <si>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</si>
  <si>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</si>
  <si>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</si>
  <si>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</si>
  <si>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</si>
  <si>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</si>
  <si>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</si>
  <si>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</si>
  <si>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</si>
  <si>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</si>
  <si>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</si>
  <si>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</si>
  <si>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</si>
  <si>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</si>
  <si>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</si>
  <si>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</si>
  <si>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</si>
  <si>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</si>
  <si>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</si>
  <si>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</si>
  <si>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</si>
  <si>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</si>
  <si>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</si>
  <si>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</si>
  <si>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</si>
  <si>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</si>
  <si>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</si>
  <si>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</si>
  <si>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</si>
  <si>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</si>
  <si>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</si>
  <si>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</si>
  <si>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</si>
  <si>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</si>
  <si>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</si>
  <si>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</si>
  <si>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</si>
  <si>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</si>
  <si>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</si>
  <si>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</si>
  <si>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</si>
  <si>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</si>
  <si>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</si>
  <si>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</si>
  <si>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</si>
  <si>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</si>
  <si>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</si>
  <si>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</si>
  <si>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</si>
  <si>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</si>
  <si>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</si>
  <si>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</si>
  <si>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</si>
  <si>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</si>
  <si>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</si>
  <si>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</si>
  <si>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</si>
  <si>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</si>
  <si>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</si>
  <si>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</si>
  <si>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</si>
  <si>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</si>
  <si>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</si>
  <si>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</si>
  <si>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</si>
  <si>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</si>
  <si>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</si>
  <si>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</si>
  <si>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</si>
  <si>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</si>
  <si>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</si>
  <si>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</si>
  <si>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</si>
  <si>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</si>
  <si>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</si>
  <si>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</si>
  <si>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</si>
  <si>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</si>
  <si>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</si>
  <si>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</si>
  <si>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</si>
  <si>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</si>
  <si>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</si>
  <si>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</si>
  <si>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</si>
  <si>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</si>
  <si>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</si>
  <si>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</si>
  <si>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</si>
  <si>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</si>
  <si>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</si>
  <si>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</si>
  <si>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</si>
  <si>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</si>
  <si>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</si>
  <si>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</si>
  <si>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</si>
  <si>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</si>
  <si>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</si>
  <si>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</si>
  <si>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</si>
  <si>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</si>
  <si>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</si>
  <si>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</si>
  <si>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</si>
  <si>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</si>
  <si>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</si>
  <si>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</si>
  <si>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</si>
  <si>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</si>
  <si>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</si>
  <si>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</si>
  <si>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</si>
  <si>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</si>
  <si>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</si>
  <si>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</si>
  <si>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</si>
  <si>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</si>
  <si>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</si>
  <si>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</si>
  <si>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</si>
  <si>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</si>
  <si>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</si>
  <si>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</si>
  <si>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</si>
  <si>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</si>
  <si>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</si>
  <si>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</si>
  <si>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</si>
  <si>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</si>
  <si>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</si>
  <si>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</si>
  <si>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</si>
  <si>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</si>
  <si>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</si>
  <si>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</si>
  <si>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</si>
  <si>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</si>
  <si>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</si>
  <si>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</si>
  <si>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</si>
  <si>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</si>
  <si>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</si>
  <si>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</si>
  <si>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</si>
  <si>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</si>
  <si>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</si>
  <si>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</si>
  <si>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</si>
  <si>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</si>
  <si>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</si>
  <si>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</si>
  <si>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</si>
  <si>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</si>
  <si>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</si>
  <si>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</si>
  <si>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</si>
  <si>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</si>
  <si>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</si>
  <si>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</si>
  <si>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</si>
  <si>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</si>
  <si>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</si>
  <si>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</si>
  <si>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</si>
  <si>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</si>
  <si>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</si>
  <si>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</si>
  <si>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</si>
  <si>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</si>
  <si>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</si>
  <si>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</si>
  <si>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</si>
  <si>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</si>
  <si>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</si>
  <si>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</si>
  <si>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</si>
  <si>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</si>
  <si>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</si>
  <si>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</si>
  <si>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</si>
  <si>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</si>
  <si>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</si>
  <si>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</si>
  <si>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</si>
  <si>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</si>
  <si>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</si>
  <si>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</si>
  <si>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</si>
  <si>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</si>
  <si>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</si>
  <si>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</si>
  <si>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</si>
  <si>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</si>
  <si>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</si>
  <si>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</si>
  <si>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</si>
  <si>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</si>
  <si>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</si>
  <si>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</si>
  <si>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</si>
  <si>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</si>
  <si>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</si>
  <si>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</si>
  <si>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</si>
  <si>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</si>
  <si>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</si>
  <si>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</si>
  <si>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</si>
  <si>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</si>
  <si>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</si>
  <si>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</si>
  <si>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</si>
  <si>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</si>
  <si>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</si>
  <si>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</si>
  <si>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</si>
  <si>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</si>
  <si>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</si>
  <si>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</si>
  <si>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</si>
  <si>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</si>
  <si>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</si>
  <si>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</si>
  <si>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</si>
  <si>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</si>
  <si>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</si>
  <si>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</si>
  <si>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</si>
  <si>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</si>
  <si>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</si>
  <si>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</si>
  <si>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</si>
  <si>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</si>
  <si>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</si>
  <si>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</si>
  <si>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</si>
  <si>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</si>
  <si>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</si>
  <si>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</si>
  <si>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</si>
  <si>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</si>
  <si>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</si>
  <si>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</si>
  <si>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</si>
  <si>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</si>
  <si>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</si>
  <si>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</si>
  <si>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</si>
  <si>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</si>
  <si>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</si>
  <si>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</si>
  <si>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</si>
  <si>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</si>
  <si>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</si>
  <si>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</si>
  <si>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</si>
  <si>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</si>
  <si>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</si>
  <si>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</si>
  <si>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</si>
  <si>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</si>
  <si>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</si>
  <si>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</si>
  <si>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</si>
  <si>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</si>
  <si>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</si>
  <si>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</si>
  <si>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</si>
  <si>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</si>
  <si>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</si>
  <si>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</si>
  <si>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</si>
  <si>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</si>
  <si>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</si>
  <si>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</si>
  <si>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</si>
  <si>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</si>
  <si>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</si>
  <si>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</si>
  <si>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</si>
  <si>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</si>
  <si>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</si>
  <si>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</si>
  <si>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</si>
  <si>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</si>
  <si>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</si>
  <si>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</si>
  <si>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</si>
  <si>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</si>
  <si>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</si>
  <si>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</si>
  <si>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</si>
  <si>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</si>
  <si>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</si>
  <si>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</si>
  <si>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</si>
  <si>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</si>
  <si>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</si>
  <si>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</si>
  <si>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</si>
  <si>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</si>
  <si>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</si>
  <si>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</si>
  <si>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</si>
  <si>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</si>
  <si>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</si>
  <si>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</si>
  <si>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</si>
  <si>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</si>
  <si>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</si>
  <si>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</si>
  <si>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</si>
  <si>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</si>
  <si>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</si>
  <si>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</si>
  <si>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</si>
  <si>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</si>
  <si>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</si>
  <si>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</si>
  <si>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</si>
  <si>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</si>
  <si>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</si>
  <si>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</si>
  <si>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</si>
  <si>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</si>
  <si>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</si>
  <si>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</si>
  <si>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</si>
  <si>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</si>
  <si>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</si>
  <si>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</si>
  <si>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</si>
  <si>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</si>
  <si>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</si>
  <si>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</si>
  <si>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</si>
  <si>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</si>
  <si>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</si>
  <si>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</si>
  <si>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</si>
  <si>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</si>
  <si>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</si>
  <si>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</si>
  <si>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</si>
  <si>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</si>
  <si>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</si>
  <si>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</si>
  <si>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</si>
  <si>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</si>
  <si>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</si>
  <si>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</si>
  <si>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</si>
  <si>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</si>
  <si>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</si>
  <si>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</si>
  <si>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</si>
  <si>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</si>
  <si>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</si>
  <si>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</si>
  <si>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</si>
  <si>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</si>
  <si>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</si>
  <si>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</si>
  <si>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</si>
  <si>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</si>
  <si>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</si>
  <si>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</si>
  <si>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</si>
  <si>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</si>
  <si>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</si>
  <si>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</si>
  <si>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</si>
  <si>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</si>
  <si>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</si>
  <si>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</si>
  <si>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</si>
  <si>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</si>
  <si>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</si>
  <si>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</si>
  <si>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</si>
  <si>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</si>
  <si>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</si>
  <si>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</si>
  <si>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</si>
  <si>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</si>
  <si>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</si>
  <si>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</si>
  <si>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</si>
  <si>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</si>
  <si>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</si>
  <si>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</si>
  <si>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</si>
  <si>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</si>
  <si>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</si>
  <si>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</si>
  <si>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</si>
  <si>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</si>
  <si>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</si>
  <si>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</si>
  <si>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</si>
  <si>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</si>
  <si>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</si>
  <si>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</si>
  <si>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</si>
  <si>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</si>
  <si>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</si>
  <si>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</si>
  <si>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</si>
  <si>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</si>
  <si>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</si>
  <si>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</si>
  <si>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</si>
  <si>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</si>
  <si>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</si>
  <si>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</si>
  <si>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</si>
  <si>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</si>
  <si>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</si>
  <si>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</si>
  <si>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</si>
  <si>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</si>
  <si>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</si>
  <si>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</si>
  <si>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</si>
  <si>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</si>
  <si>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</si>
  <si>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</si>
  <si>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</si>
  <si>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</si>
  <si>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</si>
  <si>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</si>
  <si>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</si>
  <si>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</si>
  <si>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</si>
  <si>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</si>
  <si>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</si>
  <si>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</si>
  <si>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</si>
  <si>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</si>
  <si>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</si>
  <si>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</si>
  <si>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</si>
  <si>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</si>
  <si>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</si>
  <si>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</si>
  <si>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</si>
  <si>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</si>
  <si>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</si>
  <si>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</si>
  <si>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</si>
  <si>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</si>
  <si>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</si>
  <si>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</si>
  <si>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</si>
  <si>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</si>
  <si>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</si>
  <si>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</si>
  <si>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</si>
  <si>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</si>
  <si>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</si>
  <si>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</si>
  <si>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</si>
  <si>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</si>
  <si>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</si>
  <si>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</si>
  <si>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</si>
  <si>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</si>
  <si>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</si>
  <si>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</si>
  <si>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</si>
  <si>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</si>
  <si>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</si>
  <si>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</si>
  <si>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</si>
  <si>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</si>
  <si>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</si>
  <si>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</si>
  <si>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</si>
  <si>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</si>
  <si>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</si>
  <si>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</si>
  <si>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</si>
  <si>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</si>
  <si>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</si>
  <si>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</si>
  <si>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</si>
  <si>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</si>
  <si>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</si>
  <si>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</si>
  <si>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</si>
  <si>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</si>
  <si>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</si>
  <si>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</si>
  <si>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</si>
  <si>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</si>
  <si>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</si>
  <si>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</si>
  <si>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</si>
  <si>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</si>
  <si>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</si>
  <si>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</si>
  <si>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</si>
  <si>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</si>
  <si>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</si>
  <si>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</si>
  <si>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</si>
  <si>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</si>
  <si>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</si>
  <si>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</si>
  <si>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</si>
  <si>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</si>
  <si>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</si>
  <si>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</si>
  <si>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</si>
  <si>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</si>
  <si>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</si>
  <si>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</si>
  <si>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</si>
  <si>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</si>
  <si>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</si>
  <si>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</si>
  <si>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</si>
  <si>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</si>
  <si>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</si>
  <si>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</si>
  <si>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</si>
  <si>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</si>
  <si>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</si>
  <si>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</si>
  <si>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</si>
  <si>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</si>
  <si>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</si>
  <si>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</si>
  <si>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</si>
  <si>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</si>
  <si>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</si>
  <si>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</si>
  <si>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</si>
  <si>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</si>
  <si>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</si>
  <si>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</si>
  <si>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</si>
  <si>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</si>
  <si>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</si>
  <si>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</si>
  <si>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</si>
  <si>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</si>
  <si>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</si>
  <si>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</si>
  <si>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</si>
  <si>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</si>
  <si>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</si>
  <si>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</si>
  <si>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</si>
  <si>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</si>
  <si>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</si>
  <si>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</si>
  <si>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</si>
  <si>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</si>
  <si>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</si>
  <si>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</si>
  <si>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</si>
  <si>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</si>
  <si>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</si>
  <si>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</si>
  <si>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</si>
  <si>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</si>
  <si>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</si>
  <si>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</si>
  <si>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</si>
  <si>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</si>
  <si>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</si>
  <si>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</si>
  <si>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</si>
  <si>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</si>
  <si>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</si>
  <si>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</si>
  <si>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</si>
  <si>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</si>
  <si>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</si>
  <si>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</si>
  <si>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</si>
  <si>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</si>
  <si>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</si>
  <si>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</si>
  <si>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</si>
  <si>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</si>
  <si>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</si>
  <si>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</si>
  <si>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</si>
  <si>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</si>
  <si>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</si>
  <si>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</si>
  <si>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</si>
  <si>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</si>
  <si>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</si>
  <si>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</si>
  <si>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</si>
  <si>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</si>
  <si>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</si>
  <si>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</si>
  <si>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</si>
  <si>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</si>
  <si>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</si>
  <si>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</si>
  <si>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</si>
  <si>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</si>
  <si>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</si>
  <si>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</si>
  <si>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</si>
  <si>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</si>
  <si>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</si>
  <si>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</si>
  <si>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</si>
  <si>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</si>
  <si>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</si>
  <si>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</si>
  <si>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</si>
  <si>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</si>
  <si>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</si>
  <si>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</si>
  <si>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</si>
  <si>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</si>
  <si>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</si>
  <si>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</si>
  <si>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</si>
  <si>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</si>
  <si>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</si>
  <si>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</si>
  <si>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</si>
  <si>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</si>
  <si>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</si>
  <si>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</si>
  <si>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</si>
  <si>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</si>
  <si>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</si>
  <si>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</si>
  <si>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</si>
  <si>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</si>
  <si>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</si>
  <si>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</si>
  <si>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</si>
  <si>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</si>
  <si>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</si>
  <si>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</si>
  <si>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</si>
  <si>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</si>
  <si>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</si>
  <si>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</si>
  <si>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</si>
  <si>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</si>
  <si>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</si>
  <si>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</si>
  <si>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</si>
  <si>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</si>
  <si>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</si>
  <si>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</si>
  <si>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</si>
  <si>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</si>
  <si>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</si>
  <si>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</si>
  <si>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</si>
  <si>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</si>
  <si>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</si>
  <si>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</si>
  <si>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</si>
  <si>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</si>
  <si>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</si>
  <si>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</si>
  <si>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</si>
  <si>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</si>
  <si>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</si>
  <si>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</si>
  <si>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</si>
  <si>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</si>
  <si>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</si>
  <si>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</si>
  <si>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</si>
  <si>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</si>
  <si>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</si>
  <si>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</si>
  <si>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</si>
  <si>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</si>
  <si>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</si>
  <si>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</si>
  <si>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</si>
  <si>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</si>
  <si>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</si>
  <si>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</si>
  <si>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</si>
  <si>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</si>
  <si>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</si>
  <si>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</si>
  <si>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</si>
  <si>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</si>
  <si>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</si>
  <si>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</si>
  <si>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</si>
  <si>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</si>
  <si>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</si>
  <si>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</si>
  <si>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</si>
  <si>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</si>
  <si>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</si>
  <si>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</si>
  <si>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</si>
  <si>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</si>
  <si>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</si>
  <si>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</si>
  <si>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</si>
  <si>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</si>
  <si>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</si>
  <si>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</si>
  <si>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</si>
  <si>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</si>
  <si>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</si>
  <si>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</si>
  <si>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</si>
  <si>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</si>
  <si>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</si>
  <si>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</si>
  <si>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</si>
  <si>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</si>
  <si>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</si>
  <si>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</si>
  <si>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</si>
  <si>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</si>
  <si>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</si>
  <si>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</si>
  <si>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</si>
  <si>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</si>
  <si>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</si>
  <si>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</si>
  <si>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</si>
  <si>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</si>
  <si>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</si>
  <si>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</si>
  <si>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</si>
  <si>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</si>
  <si>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</si>
  <si>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</si>
  <si>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</si>
  <si>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</si>
  <si>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</si>
  <si>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</si>
  <si>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</si>
  <si>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</si>
  <si>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</si>
  <si>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</si>
  <si>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</si>
  <si>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</si>
  <si>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</si>
  <si>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</si>
  <si>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</si>
  <si>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</si>
  <si>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</si>
  <si>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</si>
  <si>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</si>
  <si>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</si>
  <si>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</si>
  <si>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</si>
  <si>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</si>
  <si>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</si>
  <si>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</si>
  <si>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</si>
  <si>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</si>
  <si>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</si>
  <si>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</si>
  <si>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</si>
  <si>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</si>
  <si>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</si>
  <si>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</si>
  <si>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</si>
  <si>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</si>
  <si>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</si>
  <si>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</si>
  <si>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</si>
  <si>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</si>
  <si>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</si>
  <si>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</si>
  <si>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</si>
  <si>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</si>
  <si>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</si>
  <si>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</si>
  <si>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</si>
  <si>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</si>
  <si>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</si>
  <si>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</si>
  <si>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</si>
  <si>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</si>
  <si>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</si>
  <si>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</si>
  <si>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</si>
  <si>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</si>
  <si>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</si>
  <si>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</si>
  <si>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</si>
  <si>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</si>
  <si>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</si>
  <si>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</si>
  <si>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</si>
  <si>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</si>
  <si>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</si>
  <si>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</si>
  <si>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</si>
  <si>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</si>
  <si>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</si>
  <si>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</si>
  <si>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</si>
  <si>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</si>
  <si>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</si>
  <si>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</si>
  <si>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</si>
  <si>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</si>
  <si>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</si>
  <si>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</si>
  <si>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</si>
  <si>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</si>
  <si>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</si>
  <si>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</si>
  <si>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</si>
  <si>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</si>
  <si>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</si>
  <si>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</si>
  <si>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</si>
  <si>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</si>
  <si>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</si>
  <si>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</si>
  <si>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</si>
  <si>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</si>
  <si>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</si>
  <si>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</si>
  <si>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</si>
  <si>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</si>
  <si>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</si>
  <si>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</si>
  <si>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</si>
  <si>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</si>
  <si>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</si>
  <si>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</si>
  <si>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</si>
  <si>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</si>
  <si>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</si>
  <si>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</si>
  <si>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</si>
  <si>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</si>
  <si>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</si>
  <si>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</si>
  <si>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</si>
  <si>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</si>
  <si>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</si>
  <si>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</si>
  <si>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</si>
  <si>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</si>
  <si>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</si>
  <si>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</si>
  <si>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</si>
  <si>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</si>
  <si>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</si>
  <si>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</si>
  <si>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</si>
  <si>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</si>
  <si>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</si>
  <si>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</si>
  <si>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</si>
  <si>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</si>
  <si>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</si>
  <si>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</si>
  <si>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</si>
  <si>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</si>
  <si>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</si>
  <si>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</si>
  <si>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</si>
  <si>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</si>
  <si>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</si>
  <si>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</si>
  <si>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</si>
  <si>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</si>
  <si>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</si>
  <si>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</si>
  <si>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</si>
  <si>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</si>
  <si>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</si>
  <si>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</si>
  <si>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</si>
  <si>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</si>
  <si>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</si>
  <si>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</si>
  <si>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</si>
  <si>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</si>
  <si>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</si>
  <si>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</si>
  <si>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</si>
  <si>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</si>
  <si>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</si>
  <si>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</si>
  <si>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</si>
  <si>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</si>
  <si>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</si>
  <si>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</si>
  <si>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</si>
  <si>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</si>
  <si>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</si>
  <si>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</si>
  <si>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</si>
  <si>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</si>
  <si>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</si>
  <si>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</si>
  <si>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</si>
  <si>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</si>
  <si>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</si>
  <si>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</si>
  <si>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</si>
  <si>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</si>
  <si>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</si>
  <si>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</si>
  <si>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</si>
  <si>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</si>
  <si>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</si>
  <si>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</si>
  <si>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</si>
  <si>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</si>
  <si>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</si>
  <si>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</si>
  <si>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</si>
  <si>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</si>
  <si>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</si>
  <si>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</si>
  <si>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</si>
  <si>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</si>
  <si>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</si>
  <si>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</si>
  <si>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</si>
  <si>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</si>
  <si>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</si>
  <si>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</si>
  <si>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</si>
  <si>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</si>
  <si>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</si>
  <si>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</si>
  <si>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</si>
  <si>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</si>
  <si>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</si>
  <si>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</si>
  <si>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</si>
  <si>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</si>
  <si>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</si>
  <si>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</si>
  <si>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</si>
  <si>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</si>
  <si>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</si>
  <si>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</si>
  <si>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</si>
  <si>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</si>
  <si>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</si>
  <si>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</si>
  <si>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</si>
  <si>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</si>
  <si>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</si>
  <si>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</si>
  <si>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</si>
  <si>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</si>
  <si>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</si>
  <si>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</si>
  <si>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</si>
  <si>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</si>
  <si>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</si>
  <si>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</si>
  <si>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</si>
  <si>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</si>
  <si>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</si>
  <si>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</si>
  <si>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</si>
  <si>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</si>
  <si>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</si>
  <si>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</si>
  <si>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</si>
  <si>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</si>
  <si>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</si>
  <si>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</si>
  <si>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</si>
  <si>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</si>
  <si>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</si>
  <si>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</si>
  <si>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</si>
  <si>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</si>
  <si>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</si>
  <si>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</si>
  <si>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</si>
  <si>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</si>
  <si>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</si>
  <si>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</si>
  <si>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</si>
  <si>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</si>
  <si>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</si>
  <si>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</si>
  <si>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</si>
  <si>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</si>
  <si>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</si>
  <si>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</si>
  <si>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</si>
  <si>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</si>
  <si>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</si>
  <si>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</si>
  <si>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</si>
  <si>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</si>
  <si>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</si>
  <si>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</si>
  <si>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</si>
  <si>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</si>
  <si>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</si>
  <si>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</si>
  <si>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</si>
  <si>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</si>
  <si>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</si>
  <si>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</si>
  <si>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</si>
  <si>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</si>
  <si>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</si>
  <si>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</si>
  <si>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</si>
  <si>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</si>
  <si>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</si>
  <si>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</si>
  <si>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</si>
  <si>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</si>
  <si>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</si>
  <si>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</si>
  <si>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</si>
  <si>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</si>
  <si>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</si>
  <si>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</si>
  <si>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</si>
  <si>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</si>
  <si>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</si>
  <si>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</si>
  <si>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</si>
  <si>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</si>
  <si>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</si>
  <si>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</si>
  <si>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</si>
  <si>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</si>
  <si>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</si>
  <si>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</si>
  <si>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</si>
  <si>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</si>
  <si>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</si>
  <si>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</si>
  <si>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</si>
  <si>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</si>
  <si>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</si>
  <si>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</si>
  <si>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</si>
  <si>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</si>
  <si>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</si>
  <si>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</si>
  <si>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</si>
  <si>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</si>
  <si>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</si>
  <si>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</si>
  <si>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</si>
  <si>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</si>
  <si>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</si>
  <si>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</si>
  <si>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</si>
  <si>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</si>
  <si>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</si>
  <si>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</si>
  <si>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</si>
  <si>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</si>
  <si>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</si>
  <si>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</si>
  <si>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</si>
  <si>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</si>
  <si>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</si>
  <si>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</si>
  <si>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</si>
  <si>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</si>
  <si>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</si>
  <si>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</si>
  <si>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</si>
  <si>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</si>
  <si>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</si>
  <si>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</si>
  <si>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</si>
  <si>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</si>
  <si>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</si>
  <si>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</si>
  <si>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</si>
  <si>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</si>
  <si>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</si>
  <si>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</si>
  <si>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</si>
  <si>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</si>
  <si>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</si>
  <si>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</si>
  <si>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</si>
  <si>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</si>
  <si>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</si>
  <si>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</si>
  <si>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</si>
  <si>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</si>
  <si>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</si>
  <si>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</si>
  <si>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</si>
  <si>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</si>
  <si>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</si>
  <si>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</si>
  <si>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</si>
  <si>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</si>
  <si>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</si>
  <si>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</si>
  <si>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</si>
  <si>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</si>
  <si>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</si>
  <si>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</si>
  <si>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</si>
  <si>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</si>
  <si>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</si>
  <si>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</si>
  <si>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</si>
  <si>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</si>
  <si>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</si>
  <si>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</si>
  <si>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</si>
  <si>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</si>
  <si>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</si>
  <si>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</si>
  <si>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</si>
  <si>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</si>
  <si>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</si>
  <si>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</si>
  <si>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</si>
  <si>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</si>
  <si>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</si>
  <si>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</si>
  <si>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</si>
  <si>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</si>
  <si>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</si>
  <si>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</si>
  <si>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</si>
  <si>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</si>
  <si>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</si>
  <si>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</si>
  <si>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</si>
  <si>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</si>
  <si>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</si>
  <si>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</si>
  <si>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</si>
  <si>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</si>
  <si>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</si>
  <si>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</si>
  <si>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</si>
  <si>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</si>
  <si>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</si>
  <si>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</si>
  <si>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</si>
  <si>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</si>
  <si>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</si>
  <si>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</si>
  <si>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</si>
  <si>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</si>
  <si>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</si>
  <si>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</si>
  <si>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</si>
  <si>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</si>
  <si>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</si>
  <si>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</si>
  <si>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</si>
  <si>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</si>
  <si>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</si>
  <si>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</si>
  <si>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</si>
  <si>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</si>
  <si>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</si>
  <si>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</si>
  <si>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</si>
  <si>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</si>
  <si>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</si>
  <si>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</si>
  <si>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</si>
  <si>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</si>
  <si>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</si>
  <si>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</si>
  <si>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</si>
  <si>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</si>
  <si>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</si>
  <si>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</si>
  <si>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</si>
  <si>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</si>
  <si>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</si>
  <si>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</si>
  <si>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</si>
  <si>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</si>
  <si>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</si>
  <si>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</si>
  <si>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</si>
  <si>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</si>
  <si>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</si>
  <si>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</si>
  <si>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</si>
  <si>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</si>
  <si>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</si>
  <si>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</si>
  <si>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</si>
  <si>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</si>
  <si>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</si>
  <si>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</si>
  <si>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</si>
  <si>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</si>
  <si>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</si>
  <si>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</si>
  <si>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</si>
  <si>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</si>
  <si>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</si>
  <si>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</si>
  <si>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</si>
  <si>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</si>
  <si>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</si>
  <si>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</si>
  <si>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</si>
  <si>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</si>
  <si>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</si>
  <si>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</si>
  <si>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</si>
  <si>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</si>
  <si>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</si>
  <si>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</si>
  <si>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</si>
  <si>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</si>
  <si>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</si>
  <si>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</si>
  <si>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</si>
  <si>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</si>
  <si>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</si>
  <si>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</si>
  <si>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</si>
  <si>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</si>
  <si>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</si>
  <si>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</si>
  <si>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</si>
  <si>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</si>
  <si>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</si>
  <si>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</si>
  <si>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</si>
  <si>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</si>
  <si>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</si>
  <si>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</si>
  <si>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</si>
  <si>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</si>
  <si>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</si>
  <si>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</si>
  <si>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</si>
  <si>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</si>
  <si>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</si>
  <si>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</si>
  <si>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</si>
  <si>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</si>
  <si>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</si>
  <si>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</si>
  <si>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</si>
  <si>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</si>
  <si>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</si>
  <si>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</si>
  <si>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</si>
  <si>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</si>
  <si>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</si>
  <si>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</si>
  <si>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</si>
  <si>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</si>
  <si>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</si>
  <si>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</si>
  <si>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</si>
  <si>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</si>
  <si>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</si>
  <si>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</si>
  <si>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</si>
  <si>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</si>
  <si>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</si>
  <si>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</si>
  <si>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</si>
  <si>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</si>
  <si>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</si>
  <si>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</si>
  <si>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</si>
  <si>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</si>
  <si>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</si>
  <si>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</si>
  <si>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</si>
  <si>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</si>
  <si>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</si>
  <si>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</si>
  <si>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</si>
  <si>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</si>
  <si>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</si>
  <si>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</si>
  <si>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</si>
  <si>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</si>
  <si>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</si>
  <si>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</si>
  <si>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</si>
  <si>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</si>
  <si>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</si>
  <si>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</si>
  <si>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</si>
  <si>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</si>
  <si>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</si>
  <si>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</si>
  <si>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</si>
  <si>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</si>
  <si>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</si>
  <si>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</si>
  <si>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</si>
  <si>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</si>
  <si>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</si>
  <si>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</si>
  <si>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</si>
  <si>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</si>
  <si>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</si>
  <si>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</si>
  <si>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</si>
  <si>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</si>
  <si>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</si>
  <si>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</si>
  <si>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</si>
  <si>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</si>
  <si>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</si>
  <si>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</si>
  <si>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</si>
  <si>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</si>
  <si>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</si>
  <si>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</si>
  <si>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</si>
  <si>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</si>
  <si>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</si>
  <si>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</si>
  <si>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</si>
  <si>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</si>
  <si>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</si>
  <si>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</si>
  <si>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</si>
  <si>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</si>
  <si>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</si>
  <si>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</si>
  <si>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</si>
  <si>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</si>
  <si>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</si>
  <si>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</si>
  <si>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</si>
  <si>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</si>
  <si>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</si>
  <si>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</si>
  <si>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</si>
  <si>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</si>
  <si>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</si>
  <si>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</si>
  <si>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</si>
  <si>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</si>
  <si>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</si>
  <si>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</si>
  <si>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</si>
  <si>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</si>
  <si>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</si>
  <si>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</si>
  <si>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</si>
  <si>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</si>
  <si>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</si>
  <si>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</si>
  <si>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</si>
  <si>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</si>
  <si>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</si>
  <si>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</si>
  <si>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</si>
  <si>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</si>
  <si>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</si>
  <si>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</si>
  <si>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</si>
  <si>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</si>
  <si>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</si>
  <si>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</si>
  <si>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</si>
  <si>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</si>
  <si>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</si>
  <si>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</si>
  <si>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</si>
  <si>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</si>
  <si>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</si>
  <si>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</si>
  <si>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</si>
  <si>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</si>
  <si>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</si>
  <si>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</si>
  <si>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</si>
  <si>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</si>
  <si>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</si>
  <si>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</si>
  <si>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</si>
  <si>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</si>
  <si>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</si>
  <si>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</si>
  <si>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</si>
  <si>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</si>
  <si>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</si>
  <si>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</si>
  <si>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</si>
  <si>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</si>
  <si>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</si>
  <si>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</si>
  <si>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</si>
  <si>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</si>
  <si>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</si>
  <si>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</si>
  <si>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</si>
  <si>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</si>
  <si>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</si>
  <si>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</si>
  <si>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</si>
  <si>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</si>
  <si>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</si>
  <si>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</si>
  <si>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</si>
  <si>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</si>
  <si>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</si>
  <si>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</si>
  <si>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</si>
  <si>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</si>
  <si>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</si>
  <si>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</si>
  <si>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</si>
  <si>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</si>
  <si>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</si>
  <si>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</si>
  <si>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</si>
  <si>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</si>
  <si>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</si>
  <si>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</si>
  <si>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</si>
  <si>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</si>
  <si>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</si>
  <si>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</si>
  <si>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</si>
  <si>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</si>
  <si>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</si>
  <si>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</si>
  <si>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</si>
  <si>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</si>
  <si>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</si>
  <si>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</si>
  <si>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</si>
  <si>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</si>
  <si>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</si>
  <si>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</si>
  <si>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</si>
  <si>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</si>
  <si>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</si>
  <si>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</si>
  <si>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</si>
  <si>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</si>
  <si>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</si>
  <si>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</si>
  <si>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</si>
  <si>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</si>
  <si>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</si>
  <si>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</si>
  <si>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</si>
  <si>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</si>
  <si>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</si>
  <si>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</si>
  <si>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</si>
  <si>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</si>
  <si>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</si>
  <si>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</si>
  <si>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</si>
  <si>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</si>
  <si>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</si>
  <si>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</si>
  <si>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</si>
  <si>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</si>
  <si>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</si>
  <si>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</si>
  <si>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</si>
  <si>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</si>
  <si>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</si>
  <si>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</si>
  <si>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</si>
  <si>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</si>
  <si>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</si>
  <si>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</si>
  <si>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</si>
  <si>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</si>
  <si>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</si>
  <si>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</si>
  <si>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</si>
  <si>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</si>
  <si>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</si>
  <si>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</si>
  <si>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</si>
  <si>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</si>
  <si>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</si>
  <si>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</si>
  <si>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</si>
  <si>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</si>
  <si>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</si>
  <si>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</si>
  <si>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</si>
  <si>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</si>
  <si>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</si>
  <si>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</si>
  <si>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</si>
  <si>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</si>
  <si>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</si>
  <si>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</si>
  <si>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</si>
  <si>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</si>
  <si>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</si>
  <si>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</si>
  <si>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</si>
  <si>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</si>
  <si>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</si>
  <si>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</si>
  <si>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</si>
  <si>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</si>
  <si>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</si>
  <si>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</si>
  <si>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</si>
  <si>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</si>
  <si>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</si>
  <si>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</si>
  <si>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</si>
  <si>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</si>
  <si>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</si>
  <si>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</si>
  <si>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</si>
  <si>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</si>
  <si>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</si>
  <si>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</si>
  <si>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</si>
  <si>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</si>
  <si>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</si>
  <si>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</si>
  <si>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</si>
  <si>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</si>
  <si>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</si>
  <si>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</si>
  <si>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</si>
  <si>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</si>
  <si>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</si>
  <si>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</si>
  <si>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</si>
  <si>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</si>
  <si>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</si>
  <si>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</si>
  <si>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</si>
  <si>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</si>
  <si>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</si>
  <si>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</si>
  <si>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</si>
  <si>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</si>
  <si>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</si>
  <si>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</si>
  <si>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</si>
  <si>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</si>
  <si>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</si>
  <si>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</si>
  <si>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</si>
  <si>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</si>
  <si>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</si>
  <si>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</si>
  <si>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</si>
  <si>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</si>
  <si>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</si>
  <si>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</si>
  <si>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</si>
  <si>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</si>
  <si>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</si>
  <si>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</si>
  <si>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</si>
  <si>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</si>
  <si>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</si>
  <si>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</si>
  <si>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</si>
  <si>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</si>
  <si>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</si>
  <si>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</si>
  <si>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</si>
  <si>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</si>
  <si>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</si>
  <si>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</si>
  <si>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</si>
  <si>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</si>
  <si>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</si>
  <si>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</si>
  <si>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</si>
  <si>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</si>
  <si>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</si>
  <si>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</si>
  <si>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</si>
  <si>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</si>
  <si>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</si>
  <si>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</si>
  <si>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</si>
  <si>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</si>
  <si>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</si>
  <si>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</si>
  <si>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</si>
  <si>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</si>
  <si>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</si>
  <si>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</si>
  <si>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</si>
  <si>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</si>
  <si>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</si>
  <si>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</si>
  <si>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</si>
  <si>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</si>
  <si>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</si>
  <si>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</si>
  <si>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</si>
  <si>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</si>
  <si>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</si>
  <si>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</si>
  <si>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</si>
  <si>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</si>
  <si>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</si>
  <si>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</si>
  <si>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</si>
  <si>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</si>
  <si>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</si>
  <si>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</si>
  <si>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</si>
  <si>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</si>
  <si>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</si>
  <si>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</si>
  <si>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</si>
  <si>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</si>
  <si>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</si>
  <si>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</si>
  <si>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</si>
  <si>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</si>
  <si>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</si>
  <si>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</si>
  <si>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</si>
  <si>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</si>
  <si>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</si>
  <si>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</si>
  <si>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</si>
  <si>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</si>
  <si>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</si>
  <si>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</si>
  <si>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</si>
  <si>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</si>
  <si>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</si>
  <si>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</si>
  <si>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</si>
  <si>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</si>
  <si>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</si>
  <si>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</si>
  <si>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</si>
  <si>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</si>
  <si>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</si>
  <si>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</si>
  <si>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</si>
  <si>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</si>
  <si>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</si>
  <si>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</si>
  <si>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</si>
  <si>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</si>
  <si>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</si>
  <si>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</si>
  <si>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</si>
  <si>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</si>
  <si>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</si>
  <si>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</si>
  <si>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</si>
  <si>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</si>
  <si>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</si>
  <si>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</si>
  <si>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</si>
  <si>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</si>
  <si>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</si>
  <si>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</si>
  <si>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</si>
  <si>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</si>
  <si>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</si>
  <si>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</si>
  <si>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</si>
  <si>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</si>
  <si>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</si>
  <si>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</si>
  <si>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</si>
  <si>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</si>
  <si>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</si>
  <si>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</si>
  <si>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</si>
  <si>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</si>
  <si>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</si>
  <si>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</si>
  <si>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</si>
  <si>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</si>
  <si>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</si>
  <si>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</si>
  <si>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</si>
  <si>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</si>
  <si>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</si>
  <si>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</si>
  <si>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</si>
  <si>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</si>
  <si>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</si>
  <si>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</si>
  <si>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</si>
  <si>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</si>
  <si>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</si>
  <si>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</si>
  <si>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</si>
  <si>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</si>
  <si>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</si>
  <si>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</si>
  <si>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</si>
  <si>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</si>
  <si>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</si>
  <si>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</si>
  <si>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</si>
  <si>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</si>
  <si>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</si>
  <si>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</si>
  <si>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</si>
  <si>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</si>
  <si>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</si>
  <si>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</si>
  <si>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</si>
  <si>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</si>
  <si>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</si>
  <si>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</si>
  <si>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</si>
  <si>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</si>
  <si>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</si>
  <si>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</si>
  <si>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</si>
  <si>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</si>
  <si>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</si>
  <si>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</si>
  <si>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</si>
  <si>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</si>
  <si>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</si>
  <si>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</si>
  <si>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</si>
  <si>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</si>
  <si>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</si>
  <si>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</si>
  <si>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</si>
  <si>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</si>
  <si>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</si>
  <si>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</si>
  <si>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</si>
  <si>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</si>
  <si>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</si>
  <si>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</si>
  <si>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</si>
  <si>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</si>
  <si>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</si>
  <si>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</si>
  <si>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</si>
  <si>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</si>
  <si>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</si>
  <si>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</si>
  <si>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</si>
  <si>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</si>
  <si>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</si>
  <si>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</si>
  <si>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</si>
  <si>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</si>
  <si>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</si>
  <si>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</si>
  <si>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</si>
  <si>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</si>
  <si>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</si>
  <si>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</si>
  <si>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</si>
  <si>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</si>
  <si>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</si>
  <si>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</si>
  <si>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</si>
  <si>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</si>
  <si>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</si>
  <si>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</si>
  <si>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</si>
  <si>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</si>
  <si>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</si>
  <si>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</si>
  <si>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</si>
  <si>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</si>
  <si>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</si>
  <si>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</si>
  <si>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</si>
  <si>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</si>
  <si>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</si>
  <si>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</si>
  <si>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</si>
  <si>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</si>
  <si>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</si>
  <si>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</si>
  <si>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</si>
  <si>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</si>
  <si>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</si>
  <si>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</si>
  <si>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</si>
  <si>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</si>
  <si>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</si>
  <si>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</si>
  <si>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</si>
  <si>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</si>
  <si>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</si>
  <si>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</si>
  <si>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</si>
  <si>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</si>
  <si>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</si>
  <si>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</si>
  <si>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</si>
  <si>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</si>
  <si>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</si>
  <si>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</si>
  <si>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</si>
  <si>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</si>
  <si>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</si>
  <si>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</si>
  <si>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</si>
  <si>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</si>
  <si>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</si>
  <si>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</si>
  <si>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</si>
  <si>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</si>
  <si>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</si>
  <si>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</si>
  <si>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</si>
  <si>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</si>
  <si>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</si>
  <si>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</si>
  <si>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</si>
  <si>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</si>
  <si>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</si>
  <si>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</si>
  <si>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</si>
  <si>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</si>
  <si>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</si>
  <si>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</si>
  <si>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</si>
  <si>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</si>
  <si>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</si>
  <si>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</si>
  <si>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</si>
  <si>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</si>
  <si>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</si>
  <si>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</si>
  <si>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</si>
  <si>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</si>
  <si>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</si>
  <si>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</si>
  <si>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</si>
  <si>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</si>
  <si>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</si>
  <si>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</si>
  <si>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</si>
  <si>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</si>
  <si>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</si>
  <si>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</si>
  <si>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</si>
  <si>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</si>
  <si>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</si>
  <si>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</si>
  <si>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</si>
  <si>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</si>
  <si>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</si>
  <si>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</si>
  <si>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</si>
  <si>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</si>
  <si>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</si>
  <si>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</si>
  <si>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</si>
  <si>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</si>
  <si>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</si>
  <si>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</si>
  <si>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</si>
  <si>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</si>
  <si>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</si>
  <si>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</si>
  <si>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</si>
  <si>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</si>
  <si>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</si>
  <si>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</si>
  <si>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</si>
  <si>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</si>
  <si>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</si>
  <si>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</si>
  <si>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</si>
  <si>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</si>
  <si>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</si>
  <si>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</si>
  <si>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</si>
  <si>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</si>
  <si>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</si>
  <si>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</si>
  <si>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</si>
  <si>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</si>
  <si>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</si>
  <si>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</si>
  <si>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</si>
  <si>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</si>
  <si>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</si>
  <si>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</si>
  <si>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</si>
  <si>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</si>
  <si>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</si>
  <si>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</si>
  <si>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</si>
  <si>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</si>
  <si>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</si>
  <si>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</si>
  <si>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</si>
  <si>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</si>
  <si>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</si>
  <si>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</si>
  <si>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</si>
  <si>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</si>
  <si>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</si>
  <si>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</si>
  <si>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</si>
  <si>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</si>
  <si>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</si>
  <si>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</si>
  <si>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</si>
  <si>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</si>
  <si>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</si>
  <si>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</si>
  <si>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</si>
  <si>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</si>
  <si>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</si>
  <si>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</si>
  <si>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</si>
  <si>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</si>
  <si>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</si>
  <si>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</si>
  <si>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</si>
  <si>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</si>
  <si>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</si>
  <si>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</si>
  <si>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</si>
  <si>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</si>
  <si>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</si>
  <si>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</si>
  <si>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</si>
  <si>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</si>
  <si>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</si>
  <si>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</si>
  <si>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</si>
  <si>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</si>
  <si>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</si>
  <si>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</si>
  <si>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</si>
  <si>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</si>
  <si>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</si>
  <si>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</si>
  <si>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</si>
  <si>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</si>
  <si>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</si>
  <si>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</si>
  <si>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</si>
  <si>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</si>
  <si>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</si>
  <si>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</si>
  <si>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</si>
  <si>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</si>
  <si>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</si>
  <si>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</si>
  <si>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</si>
  <si>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</si>
  <si>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</si>
  <si>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</si>
  <si>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</si>
  <si>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</si>
  <si>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</si>
  <si>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</si>
  <si>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</si>
  <si>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</si>
  <si>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</si>
  <si>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</si>
  <si>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</si>
  <si>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</si>
  <si>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</si>
  <si>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</si>
  <si>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</si>
  <si>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</si>
  <si>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</si>
  <si>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</si>
  <si>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</si>
  <si>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</si>
  <si>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</si>
  <si>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</si>
  <si>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</si>
  <si>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</si>
  <si>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</si>
  <si>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</si>
  <si>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</si>
  <si>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</si>
  <si>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</si>
  <si>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</si>
  <si>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</si>
  <si>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</si>
  <si>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</si>
  <si>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</si>
  <si>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</si>
  <si>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</si>
  <si>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</si>
  <si>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</si>
  <si>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</si>
  <si>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</si>
  <si>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</si>
  <si>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</si>
  <si>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</si>
  <si>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</si>
  <si>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</si>
  <si>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</si>
  <si>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</si>
  <si>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</si>
  <si>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</si>
  <si>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</si>
  <si>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</si>
  <si>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</si>
  <si>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</si>
  <si>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</si>
  <si>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</si>
  <si>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</si>
  <si>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</si>
  <si>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</si>
  <si>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</si>
  <si>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</si>
  <si>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</si>
  <si>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</si>
  <si>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</si>
  <si>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</si>
  <si>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</si>
  <si>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</si>
  <si>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</si>
  <si>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</si>
  <si>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</si>
  <si>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</si>
  <si>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</si>
  <si>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</si>
  <si>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</si>
  <si>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</si>
  <si>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</si>
  <si>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</si>
  <si>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</si>
  <si>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</si>
  <si>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</si>
  <si>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</si>
  <si>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</si>
  <si>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</si>
  <si>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</si>
  <si>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</si>
  <si>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</si>
  <si>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</si>
  <si>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</si>
  <si>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</si>
  <si>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</si>
  <si>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</si>
  <si>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</si>
  <si>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</si>
  <si>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</si>
  <si>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</si>
  <si>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</si>
  <si>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</si>
  <si>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</si>
  <si>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</si>
  <si>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</si>
  <si>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</si>
  <si>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</si>
  <si>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</si>
  <si>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</si>
  <si>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</si>
  <si>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</si>
  <si>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</si>
  <si>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</si>
  <si>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</si>
  <si>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</si>
  <si>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</si>
  <si>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</si>
  <si>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</si>
  <si>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</si>
  <si>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</si>
  <si>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</si>
  <si>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</si>
  <si>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</si>
  <si>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</si>
  <si>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</si>
  <si>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</si>
  <si>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</si>
  <si>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</si>
  <si>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</si>
  <si>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</si>
  <si>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</si>
  <si>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</si>
  <si>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</si>
  <si>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</si>
  <si>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</si>
  <si>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</si>
  <si>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</si>
  <si>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</si>
  <si>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</si>
  <si>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</si>
  <si>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</si>
  <si>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</si>
  <si>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</si>
  <si>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</si>
  <si>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</si>
  <si>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</si>
  <si>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</si>
  <si>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</si>
  <si>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</si>
  <si>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</si>
  <si>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</si>
  <si>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</si>
  <si>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</si>
  <si>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</si>
  <si>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</si>
  <si>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</si>
  <si>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</si>
  <si>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</si>
  <si>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</si>
  <si>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</si>
  <si>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</si>
  <si>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</si>
  <si>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</si>
  <si>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</si>
  <si>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</si>
  <si>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</si>
  <si>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</si>
  <si>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</si>
  <si>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</si>
  <si>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</si>
  <si>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</si>
  <si>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</si>
  <si>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</si>
  <si>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</si>
  <si>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</si>
  <si>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</si>
  <si>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</si>
  <si>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</si>
  <si>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</si>
  <si>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</si>
  <si>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</si>
  <si>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</si>
  <si>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</si>
  <si>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</si>
  <si>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</si>
  <si>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</si>
  <si>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</si>
  <si>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</si>
  <si>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</si>
  <si>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</si>
  <si>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</si>
  <si>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</si>
  <si>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</si>
  <si>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</si>
  <si>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</si>
  <si>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</si>
  <si>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</si>
  <si>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</si>
  <si>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</si>
  <si>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</si>
  <si>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</si>
  <si>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</si>
  <si>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</si>
  <si>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</si>
  <si>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</si>
  <si>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</si>
  <si>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</si>
  <si>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</si>
  <si>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</si>
  <si>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</si>
  <si>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</si>
  <si>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</si>
  <si>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</si>
  <si>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</si>
  <si>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</si>
  <si>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</si>
  <si>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</si>
  <si>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</si>
  <si>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</si>
  <si>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</si>
  <si>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</si>
  <si>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</si>
  <si>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</si>
  <si>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</si>
  <si>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</si>
  <si>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</si>
  <si>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</si>
  <si>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</si>
  <si>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</si>
  <si>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</si>
  <si>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</si>
  <si>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</si>
  <si>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</si>
  <si>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</si>
  <si>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</si>
  <si>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</si>
  <si>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</si>
  <si>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</si>
  <si>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</si>
  <si>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</si>
  <si>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</si>
  <si>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</si>
  <si>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</si>
  <si>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</si>
  <si>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</si>
  <si>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</si>
  <si>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</si>
  <si>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</si>
  <si>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</si>
  <si>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</si>
  <si>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</si>
  <si>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</si>
  <si>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</si>
  <si>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</si>
  <si>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</si>
  <si>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</si>
  <si>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</si>
  <si>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</si>
  <si>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</si>
  <si>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</si>
  <si>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</si>
  <si>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</si>
  <si>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</si>
  <si>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</si>
  <si>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</si>
  <si>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</si>
  <si>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</si>
  <si>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</si>
  <si>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</si>
  <si>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</si>
  <si>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</si>
  <si>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</si>
  <si>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</si>
  <si>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</si>
  <si>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</si>
  <si>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</si>
  <si>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</si>
  <si>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</si>
  <si>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</si>
  <si>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</si>
  <si>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</si>
  <si>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</si>
  <si>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</si>
  <si>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</si>
  <si>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</si>
  <si>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</si>
  <si>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</si>
  <si>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</si>
  <si>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</si>
  <si>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</si>
  <si>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</si>
  <si>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</si>
  <si>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</si>
  <si>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</si>
  <si>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</si>
  <si>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</si>
  <si>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</si>
  <si>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</si>
  <si>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</si>
  <si>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</si>
  <si>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</si>
  <si>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</si>
  <si>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</si>
  <si>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</si>
  <si>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</si>
  <si>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</si>
  <si>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</si>
  <si>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</si>
  <si>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</si>
  <si>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</si>
  <si>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</si>
  <si>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</si>
  <si>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</si>
  <si>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</si>
  <si>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</si>
  <si>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</si>
  <si>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</si>
  <si>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</si>
  <si>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</si>
  <si>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</si>
  <si>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</si>
  <si>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</si>
  <si>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</si>
  <si>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</si>
  <si>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</si>
  <si>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</si>
  <si>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</si>
  <si>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</si>
  <si>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</si>
  <si>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</si>
  <si>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</si>
  <si>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</si>
  <si>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</si>
  <si>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</si>
  <si>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</si>
  <si>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</si>
  <si>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</si>
  <si>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</si>
  <si>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</si>
  <si>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</si>
  <si>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</si>
  <si>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</si>
  <si>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</si>
  <si>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</si>
  <si>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</si>
  <si>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</si>
  <si>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</si>
  <si>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</si>
  <si>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</si>
  <si>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</si>
  <si>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</si>
  <si>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</si>
  <si>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</si>
  <si>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</si>
  <si>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</si>
  <si>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</si>
  <si>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</si>
  <si>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</si>
  <si>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</si>
  <si>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</si>
  <si>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</si>
  <si>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</si>
  <si>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</si>
  <si>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</si>
  <si>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</si>
  <si>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</si>
  <si>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</si>
  <si>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</si>
  <si>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</si>
  <si>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</si>
  <si>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</si>
  <si>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</si>
  <si>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</si>
  <si>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</si>
  <si>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</si>
  <si>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</si>
  <si>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</si>
  <si>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</si>
  <si>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</si>
  <si>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</si>
  <si>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</si>
  <si>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</si>
  <si>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</si>
  <si>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</si>
  <si>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</si>
  <si>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</si>
  <si>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</si>
  <si>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</si>
  <si>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</si>
  <si>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</si>
  <si>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</si>
  <si>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</si>
  <si>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</si>
  <si>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</si>
  <si>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</si>
  <si>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</si>
  <si>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</si>
  <si>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</si>
  <si>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</si>
  <si>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</si>
  <si>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</si>
  <si>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</si>
  <si>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</si>
  <si>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</si>
  <si>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</si>
  <si>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</si>
  <si>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</si>
  <si>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</si>
  <si>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</si>
  <si>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</si>
  <si>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</si>
  <si>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</si>
  <si>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</si>
  <si>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</si>
  <si>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</si>
  <si>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</si>
  <si>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</si>
  <si>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</si>
  <si>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</si>
  <si>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</si>
  <si>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</si>
  <si>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</si>
  <si>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</si>
  <si>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</si>
  <si>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</si>
  <si>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</si>
  <si>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</si>
  <si>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</si>
  <si>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</si>
  <si>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</si>
  <si>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</si>
  <si>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</si>
  <si>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</si>
  <si>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</si>
  <si>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</si>
  <si>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</si>
  <si>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</si>
  <si>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</si>
  <si>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</si>
  <si>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</si>
  <si>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</si>
  <si>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</si>
  <si>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</si>
  <si>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</si>
  <si>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</si>
  <si>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</si>
  <si>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</si>
  <si>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</si>
  <si>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</si>
  <si>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</si>
  <si>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</si>
  <si>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</si>
  <si>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</si>
  <si>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</si>
  <si>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</si>
  <si>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</si>
  <si>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</si>
  <si>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</si>
  <si>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</si>
  <si>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</si>
  <si>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</si>
  <si>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</si>
  <si>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</si>
  <si>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</si>
  <si>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</si>
  <si>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</si>
  <si>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</si>
  <si>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</si>
  <si>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</si>
  <si>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</si>
  <si>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</si>
  <si>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</si>
  <si>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</si>
  <si>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</si>
  <si>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</si>
  <si>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</si>
  <si>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</si>
  <si>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</si>
  <si>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</si>
  <si>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</si>
  <si>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</si>
  <si>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</si>
  <si>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</si>
  <si>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</si>
  <si>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</si>
  <si>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</si>
  <si>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</si>
  <si>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</si>
  <si>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</si>
  <si>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</si>
  <si>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</si>
  <si>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</si>
  <si>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</si>
  <si>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</si>
  <si>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</si>
  <si>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</si>
  <si>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</si>
  <si>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</si>
  <si>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</si>
  <si>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</si>
  <si>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</si>
  <si>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</si>
  <si>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</si>
  <si>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</si>
  <si>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</si>
  <si>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</si>
  <si>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</si>
  <si>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</si>
  <si>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</si>
  <si>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</si>
  <si>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</si>
  <si>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</si>
  <si>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</si>
  <si>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</si>
  <si>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</si>
  <si>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</si>
  <si>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</si>
  <si>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</si>
  <si>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</si>
  <si>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</si>
  <si>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</si>
  <si>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</si>
  <si>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</si>
  <si>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</si>
  <si>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</si>
  <si>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</si>
  <si>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</si>
  <si>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</si>
  <si>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</si>
  <si>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</si>
  <si>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</si>
  <si>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</si>
  <si>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</si>
  <si>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</si>
  <si>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</si>
  <si>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</si>
  <si>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</si>
  <si>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</si>
  <si>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</si>
  <si>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</si>
  <si>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</si>
  <si>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</si>
  <si>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</si>
  <si>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</si>
  <si>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</si>
  <si>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</si>
  <si>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</si>
  <si>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</si>
  <si>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</si>
  <si>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</si>
  <si>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</si>
  <si>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</si>
  <si>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</si>
  <si>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</si>
  <si>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</si>
  <si>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</si>
  <si>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</si>
  <si>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</si>
  <si>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</si>
  <si>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</si>
  <si>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</si>
  <si>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</si>
  <si>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</si>
  <si>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</si>
  <si>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</si>
  <si>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</si>
  <si>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</si>
  <si>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</si>
  <si>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</si>
  <si>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</si>
  <si>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</si>
  <si>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</si>
  <si>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</si>
  <si>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</si>
  <si>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</si>
  <si>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</si>
  <si>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</si>
  <si>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</si>
  <si>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</si>
  <si>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</si>
  <si>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</si>
  <si>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</si>
  <si>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</si>
  <si>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</si>
  <si>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</si>
  <si>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</si>
  <si>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</si>
  <si>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</si>
  <si>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</si>
  <si>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</si>
  <si>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</si>
  <si>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</si>
  <si>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</si>
  <si>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</si>
  <si>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</si>
  <si>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</si>
  <si>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</si>
  <si>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</si>
  <si>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</si>
  <si>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</si>
  <si>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</si>
  <si>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</si>
  <si>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</si>
  <si>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</si>
  <si>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</si>
  <si>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</si>
  <si>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</si>
  <si>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</si>
  <si>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</si>
  <si>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</si>
  <si>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</si>
  <si>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</si>
  <si>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</si>
  <si>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</si>
  <si>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</si>
  <si>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</si>
  <si>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</si>
  <si>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</si>
  <si>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</si>
  <si>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</si>
  <si>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</si>
  <si>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</si>
  <si>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</si>
  <si>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</si>
  <si>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</si>
  <si>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</si>
  <si>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</si>
  <si>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</si>
  <si>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</si>
  <si>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</si>
  <si>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</si>
  <si>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</si>
  <si>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</si>
  <si>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</si>
  <si>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</si>
  <si>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</si>
  <si>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</si>
  <si>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</si>
  <si>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</si>
  <si>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</si>
  <si>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</si>
  <si>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</si>
  <si>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</si>
  <si>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</si>
  <si>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</si>
  <si>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</si>
  <si>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</si>
  <si>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</si>
  <si>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</si>
  <si>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</si>
  <si>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</si>
  <si>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</si>
  <si>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</si>
  <si>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</si>
  <si>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</si>
  <si>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</si>
  <si>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</si>
  <si>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</si>
  <si>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</si>
  <si>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</si>
  <si>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</si>
  <si>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</si>
  <si>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</si>
  <si>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</si>
  <si>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</si>
  <si>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</si>
  <si>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</si>
  <si>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</si>
  <si>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</si>
  <si>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</si>
  <si>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</si>
  <si>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</si>
  <si>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</si>
  <si>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</si>
  <si>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</si>
  <si>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</si>
  <si>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</si>
  <si>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</si>
  <si>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</si>
  <si>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</si>
  <si>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</si>
  <si>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</si>
  <si>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</si>
  <si>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</si>
  <si>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</si>
  <si>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</si>
  <si>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</si>
  <si>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</si>
  <si>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</si>
  <si>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</si>
  <si>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</si>
  <si>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</si>
  <si>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</si>
  <si>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</si>
  <si>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</si>
  <si>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</si>
  <si>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</si>
  <si>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</si>
  <si>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</si>
  <si>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</si>
  <si>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</si>
  <si>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</si>
  <si>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</si>
  <si>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</si>
  <si>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</si>
  <si>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</si>
  <si>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</si>
  <si>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</si>
  <si>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</si>
  <si>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</si>
  <si>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</si>
  <si>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</si>
  <si>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</si>
  <si>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</si>
  <si>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</si>
  <si>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</si>
  <si>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</si>
  <si>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</si>
  <si>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</si>
  <si>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</si>
  <si>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</si>
  <si>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</si>
  <si>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</si>
  <si>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</si>
  <si>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</si>
  <si>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</si>
  <si>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</si>
  <si>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</si>
  <si>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</si>
  <si>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</si>
  <si>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</si>
  <si>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</si>
  <si>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</si>
  <si>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</si>
  <si>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</si>
  <si>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</si>
  <si>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</si>
  <si>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</si>
  <si>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</si>
  <si>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</si>
  <si>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</si>
  <si>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</si>
  <si>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</si>
  <si>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</si>
  <si>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</si>
  <si>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</si>
  <si>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</si>
  <si>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</si>
  <si>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</si>
  <si>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</si>
  <si>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</si>
  <si>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</si>
  <si>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</si>
  <si>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</si>
  <si>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</si>
  <si>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</si>
  <si>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</si>
  <si>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</si>
  <si>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</si>
  <si>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</si>
  <si>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</si>
  <si>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</si>
  <si>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</si>
  <si>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</si>
  <si>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</si>
  <si>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</si>
  <si>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</si>
  <si>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</si>
  <si>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</si>
  <si>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</si>
  <si>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</si>
  <si>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</si>
  <si>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</si>
  <si>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</si>
  <si>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</si>
  <si>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</si>
  <si>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</si>
  <si>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</si>
  <si>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</si>
  <si>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</si>
  <si>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</si>
  <si>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</si>
  <si>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</si>
  <si>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</si>
  <si>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</si>
  <si>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</si>
  <si>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</si>
  <si>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</si>
  <si>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</si>
  <si>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</si>
  <si>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</si>
  <si>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</si>
  <si>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</si>
  <si>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</si>
  <si>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</si>
  <si>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</si>
  <si>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</si>
  <si>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</si>
  <si>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</si>
  <si>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</si>
  <si>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</si>
  <si>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</si>
  <si>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</si>
  <si>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</si>
  <si>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</si>
  <si>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</si>
  <si>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</si>
  <si>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</si>
  <si>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</si>
  <si>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</si>
  <si>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</si>
  <si>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</si>
  <si>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</si>
  <si>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</si>
  <si>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</si>
  <si>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</si>
  <si>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</si>
  <si>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</si>
  <si>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</si>
  <si>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</si>
  <si>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</si>
  <si>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</si>
  <si>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</si>
  <si>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</si>
  <si>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</si>
  <si>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</si>
  <si>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</si>
  <si>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</si>
  <si>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</si>
  <si>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</si>
  <si>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</si>
  <si>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</si>
  <si>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</si>
  <si>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</si>
  <si>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</si>
  <si>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</si>
  <si>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</si>
  <si>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</si>
  <si>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</si>
  <si>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</si>
  <si>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</si>
  <si>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</si>
  <si>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</si>
  <si>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</si>
  <si>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</si>
  <si>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</si>
  <si>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</si>
  <si>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</si>
  <si>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</si>
  <si>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</si>
  <si>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</si>
  <si>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</si>
  <si>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</si>
  <si>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</si>
  <si>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</si>
  <si>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</si>
  <si>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</si>
  <si>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</si>
  <si>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</si>
  <si>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</si>
  <si>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</si>
  <si>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</si>
  <si>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</si>
  <si>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</si>
  <si>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</si>
  <si>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</si>
  <si>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</si>
  <si>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</si>
  <si>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</si>
  <si>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</si>
  <si>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</si>
  <si>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</si>
  <si>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</si>
  <si>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</si>
  <si>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</si>
  <si>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</si>
  <si>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</si>
  <si>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</si>
  <si>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</si>
  <si>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</si>
  <si>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</si>
  <si>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</si>
  <si>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</si>
  <si>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</si>
  <si>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</si>
  <si>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</si>
  <si>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</si>
  <si>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</si>
  <si>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</si>
  <si>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</si>
  <si>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</si>
  <si>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</si>
  <si>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</si>
  <si>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</si>
  <si>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</si>
  <si>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</si>
  <si>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</si>
  <si>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</si>
  <si>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</si>
  <si>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</si>
  <si>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</si>
  <si>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</si>
  <si>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</si>
  <si>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</si>
  <si>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</si>
  <si>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</si>
  <si>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</si>
  <si>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</si>
  <si>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</si>
  <si>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</si>
  <si>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</si>
  <si>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</si>
  <si>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</si>
  <si>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</si>
  <si>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</si>
  <si>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</si>
  <si>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</si>
  <si>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</si>
  <si>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</si>
  <si>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</si>
  <si>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</si>
  <si>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</si>
  <si>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</si>
  <si>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</si>
  <si>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</si>
  <si>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</si>
  <si>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</si>
  <si>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</si>
  <si>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</si>
  <si>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</si>
  <si>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</si>
  <si>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</si>
  <si>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</si>
  <si>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</si>
  <si>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</si>
  <si>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</si>
  <si>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</si>
  <si>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</si>
  <si>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</si>
  <si>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</si>
  <si>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</si>
  <si>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</si>
  <si>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</si>
  <si>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</si>
  <si>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</si>
  <si>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</si>
  <si>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</si>
  <si>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</si>
  <si>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</si>
  <si>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</si>
  <si>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</si>
  <si>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</si>
  <si>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</si>
  <si>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</si>
  <si>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</si>
  <si>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</si>
  <si>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</si>
  <si>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</si>
  <si>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</si>
  <si>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</si>
  <si>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</si>
  <si>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</si>
  <si>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</si>
  <si>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</si>
  <si>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</si>
  <si>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</si>
  <si>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</si>
  <si>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</si>
  <si>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</si>
  <si>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</si>
  <si>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</si>
  <si>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</si>
  <si>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</si>
  <si>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</si>
  <si>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</si>
  <si>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</si>
  <si>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</si>
  <si>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</si>
  <si>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</si>
  <si>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</si>
  <si>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</si>
  <si>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</si>
  <si>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</si>
  <si>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</si>
  <si>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</si>
  <si>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</si>
  <si>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</si>
  <si>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</si>
  <si>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</si>
  <si>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</si>
  <si>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</si>
  <si>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</si>
  <si>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</si>
  <si>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</si>
  <si>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</si>
  <si>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</si>
  <si>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</si>
  <si>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</si>
  <si>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</si>
  <si>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</si>
  <si>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</si>
  <si>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</si>
  <si>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</si>
  <si>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</si>
  <si>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</si>
  <si>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</si>
  <si>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</si>
  <si>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</si>
  <si>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</si>
  <si>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</si>
  <si>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</si>
  <si>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</si>
  <si>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</si>
  <si>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</si>
  <si>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</si>
  <si>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</si>
  <si>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</si>
  <si>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</si>
  <si>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</si>
  <si>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</si>
  <si>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</si>
  <si>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</si>
  <si>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</si>
  <si>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</si>
  <si>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</si>
  <si>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</si>
  <si>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</si>
  <si>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</si>
  <si>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</si>
  <si>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</si>
  <si>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</si>
  <si>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</si>
  <si>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</si>
  <si>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</si>
  <si>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</si>
  <si>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</si>
  <si>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</si>
  <si>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</si>
  <si>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</si>
  <si>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</si>
  <si>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</si>
  <si>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</si>
  <si>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</si>
  <si>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</si>
  <si>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</si>
  <si>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</si>
  <si>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</si>
  <si>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</si>
  <si>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</si>
  <si>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</si>
  <si>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</si>
  <si>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</si>
  <si>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</si>
  <si>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</si>
  <si>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</si>
  <si>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</si>
  <si>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</si>
  <si>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</si>
  <si>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</si>
  <si>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</si>
  <si>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</si>
  <si>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</si>
  <si>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</si>
  <si>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</si>
  <si>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</si>
  <si>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</si>
  <si>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</si>
  <si>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</si>
  <si>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</si>
  <si>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</si>
  <si>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</si>
  <si>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</si>
  <si>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</si>
  <si>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</si>
  <si>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</si>
  <si>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</si>
  <si>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</si>
  <si>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</si>
  <si>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</si>
  <si>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</si>
  <si>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</si>
  <si>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</si>
  <si>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</si>
  <si>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</si>
  <si>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</si>
  <si>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</si>
  <si>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</si>
  <si>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</si>
  <si>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</si>
  <si>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</si>
  <si>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</si>
  <si>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</si>
  <si>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</si>
  <si>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</si>
  <si>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</si>
  <si>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</si>
  <si>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</si>
  <si>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</si>
  <si>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</si>
  <si>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</si>
  <si>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</si>
  <si>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</si>
  <si>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</si>
  <si>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</si>
  <si>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</si>
  <si>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</si>
  <si>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</si>
  <si>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</si>
  <si>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</si>
  <si>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</si>
  <si>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</si>
  <si>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</si>
  <si>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</si>
  <si>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</si>
  <si>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</si>
  <si>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</si>
  <si>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</si>
  <si>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</si>
  <si>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</si>
  <si>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</si>
  <si>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</si>
  <si>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</si>
  <si>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</si>
  <si>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</si>
  <si>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</si>
  <si>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</si>
  <si>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</si>
  <si>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</si>
  <si>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</si>
  <si>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</si>
  <si>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</si>
  <si>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</si>
  <si>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</si>
  <si>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</si>
  <si>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</si>
  <si>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</si>
  <si>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</si>
  <si>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</si>
  <si>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</si>
  <si>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</si>
  <si>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</si>
  <si>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</si>
  <si>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</si>
  <si>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</si>
  <si>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</si>
  <si>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</si>
  <si>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</si>
  <si>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</si>
  <si>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</si>
  <si>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</si>
  <si>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</si>
  <si>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</si>
  <si>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</si>
  <si>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</si>
  <si>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</si>
  <si>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</si>
  <si>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</si>
  <si>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</si>
  <si>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</si>
  <si>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</si>
  <si>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</si>
  <si>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</si>
  <si>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</si>
  <si>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</si>
  <si>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</si>
  <si>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</si>
  <si>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</si>
  <si>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</si>
  <si>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</si>
  <si>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</si>
  <si>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</si>
  <si>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</si>
  <si>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</si>
  <si>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</si>
  <si>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</si>
  <si>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</si>
  <si>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</si>
  <si>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</si>
  <si>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</si>
  <si>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</si>
  <si>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</si>
  <si>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</si>
  <si>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</si>
  <si>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</si>
  <si>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</si>
  <si>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</si>
  <si>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</si>
  <si>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</si>
  <si>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</si>
  <si>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</si>
  <si>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</si>
  <si>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</si>
  <si>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</si>
  <si>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</si>
  <si>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</si>
  <si>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</si>
  <si>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</si>
  <si>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</si>
  <si>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</si>
  <si>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</si>
  <si>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</si>
  <si>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</si>
  <si>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</si>
  <si>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</si>
  <si>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</si>
  <si>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</si>
  <si>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</si>
  <si>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</si>
  <si>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</si>
  <si>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</si>
  <si>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</si>
  <si>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</si>
  <si>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</si>
  <si>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</si>
  <si>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</si>
  <si>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</si>
  <si>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</si>
  <si>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</si>
  <si>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</si>
  <si>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</si>
  <si>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</si>
  <si>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</si>
  <si>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</si>
  <si>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</si>
  <si>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</si>
  <si>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</si>
  <si>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</si>
  <si>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</si>
  <si>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</si>
  <si>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</si>
  <si>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</si>
  <si>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</si>
  <si>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</si>
  <si>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</si>
  <si>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</si>
  <si>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</si>
  <si>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</si>
  <si>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</si>
  <si>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</si>
  <si>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</si>
  <si>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</si>
  <si>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</si>
  <si>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</si>
  <si>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</si>
  <si>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</si>
  <si>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</si>
  <si>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</si>
  <si>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</si>
  <si>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</si>
  <si>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</si>
  <si>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</si>
  <si>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</si>
  <si>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</si>
  <si>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</si>
  <si>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</si>
  <si>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</si>
  <si>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</si>
  <si>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</si>
  <si>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</si>
  <si>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</si>
  <si>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</si>
  <si>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</si>
  <si>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</si>
  <si>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</si>
  <si>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</si>
  <si>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</si>
  <si>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</si>
  <si>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</si>
  <si>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</si>
  <si>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</si>
  <si>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</si>
  <si>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</si>
  <si>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</si>
  <si>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</si>
  <si>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</si>
  <si>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</si>
  <si>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</si>
  <si>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</si>
  <si>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</si>
  <si>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</si>
  <si>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</si>
  <si>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</si>
  <si>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</si>
  <si>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</si>
  <si>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</si>
  <si>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</si>
  <si>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</si>
  <si>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</si>
  <si>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</si>
  <si>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</si>
  <si>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</si>
  <si>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</si>
  <si>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</si>
  <si>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</si>
  <si>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</si>
  <si>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</si>
  <si>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</si>
  <si>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</si>
  <si>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</si>
  <si>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</si>
  <si>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</si>
  <si>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</si>
  <si>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</si>
  <si>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</si>
  <si>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</si>
  <si>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</si>
  <si>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</si>
  <si>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</si>
  <si>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</si>
  <si>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</si>
  <si>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</si>
  <si>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</si>
  <si>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</si>
  <si>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</si>
  <si>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</si>
  <si>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</si>
  <si>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</si>
  <si>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</si>
  <si>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</si>
  <si>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</si>
  <si>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</si>
  <si>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</si>
  <si>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</si>
  <si>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</si>
  <si>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</si>
  <si>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</si>
  <si>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</si>
  <si>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</si>
  <si>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</si>
  <si>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</si>
  <si>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</si>
  <si>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</si>
  <si>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</si>
  <si>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</si>
  <si>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</si>
  <si>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</si>
  <si>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</si>
  <si>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</si>
  <si>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</si>
  <si>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</si>
  <si>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</si>
  <si>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</si>
  <si>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</si>
  <si>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</si>
  <si>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</si>
  <si>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</si>
  <si>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</si>
  <si>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</si>
  <si>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</si>
  <si>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</si>
  <si>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</si>
  <si>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</si>
  <si>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</si>
  <si>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</si>
  <si>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</si>
  <si>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</si>
  <si>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</si>
  <si>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</si>
  <si>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</si>
  <si>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</si>
  <si>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</si>
  <si>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</si>
  <si>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</si>
  <si>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</si>
  <si>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</si>
  <si>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</si>
  <si>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</si>
  <si>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</si>
  <si>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</si>
  <si>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</si>
  <si>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</si>
  <si>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</si>
  <si>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</si>
  <si>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</si>
  <si>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</si>
  <si>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</si>
  <si>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</si>
  <si>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</si>
  <si>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</si>
  <si>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</si>
  <si>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</si>
  <si>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</si>
  <si>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</si>
  <si>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</si>
  <si>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</si>
  <si>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</si>
  <si>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</si>
  <si>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</si>
  <si>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</si>
  <si>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</si>
  <si>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</si>
  <si>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</si>
  <si>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</si>
  <si>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</si>
  <si>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</si>
  <si>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</si>
  <si>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</si>
  <si>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</si>
  <si>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</si>
  <si>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</si>
  <si>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</si>
  <si>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</si>
  <si>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</si>
  <si>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</si>
  <si>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</si>
  <si>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</si>
  <si>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</si>
  <si>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</si>
  <si>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</si>
  <si>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</si>
  <si>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</si>
  <si>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</si>
  <si>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</si>
  <si>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</si>
  <si>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</si>
  <si>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</si>
  <si>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</si>
  <si>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</si>
  <si>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</si>
  <si>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</si>
  <si>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</si>
  <si>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</si>
  <si>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</si>
  <si>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</si>
  <si>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</si>
  <si>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</si>
  <si>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</si>
  <si>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</si>
  <si>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</si>
  <si>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</si>
  <si>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</si>
  <si>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</si>
  <si>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</si>
  <si>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</si>
  <si>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</si>
  <si>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</si>
  <si>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</si>
  <si>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</si>
  <si>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</si>
  <si>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</si>
  <si>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</si>
  <si>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</si>
  <si>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</si>
  <si>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</si>
  <si>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</si>
  <si>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</si>
  <si>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</si>
  <si>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</si>
  <si>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</si>
  <si>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</si>
  <si>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</si>
  <si>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</si>
  <si>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</si>
  <si>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</si>
  <si>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</si>
  <si>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</si>
  <si>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</si>
  <si>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</si>
  <si>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</si>
  <si>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</si>
  <si>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</si>
  <si>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</si>
  <si>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</si>
  <si>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</si>
  <si>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</si>
  <si>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</si>
  <si>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</si>
  <si>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</si>
  <si>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</si>
  <si>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</si>
  <si>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</si>
  <si>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</si>
  <si>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</si>
  <si>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</si>
  <si>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</si>
  <si>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</si>
  <si>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</si>
  <si>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</si>
  <si>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</si>
  <si>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</si>
  <si>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</si>
  <si>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</si>
  <si>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</si>
  <si>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</si>
  <si>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</si>
  <si>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</si>
  <si>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</si>
  <si>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</si>
  <si>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</si>
  <si>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</si>
  <si>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</si>
  <si>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</si>
  <si>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</si>
  <si>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</si>
  <si>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</si>
  <si>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</si>
  <si>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</si>
  <si>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</si>
  <si>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</si>
  <si>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</si>
  <si>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</si>
  <si>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</si>
  <si>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</si>
  <si>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</si>
  <si>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</si>
  <si>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</si>
  <si>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</si>
  <si>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</si>
  <si>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</si>
  <si>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</si>
  <si>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</si>
  <si>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</si>
  <si>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</si>
  <si>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</si>
  <si>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</si>
  <si>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</si>
  <si>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</si>
  <si>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</si>
  <si>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</si>
  <si>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</si>
  <si>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</si>
  <si>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</si>
  <si>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</si>
  <si>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</si>
  <si>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</si>
  <si>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</si>
  <si>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</si>
  <si>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</si>
  <si>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</si>
  <si>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</si>
  <si>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</si>
  <si>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</si>
  <si>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</si>
  <si>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</si>
  <si>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</si>
  <si>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</si>
  <si>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</si>
  <si>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</si>
  <si>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</si>
  <si>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</si>
  <si>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</si>
  <si>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</si>
  <si>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</si>
  <si>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</si>
  <si>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</si>
  <si>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</si>
  <si>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</si>
  <si>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</si>
  <si>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</si>
  <si>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</si>
  <si>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</si>
  <si>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</si>
  <si>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</si>
  <si>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</si>
  <si>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</si>
  <si>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</si>
  <si>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</si>
  <si>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</si>
  <si>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</si>
  <si>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</si>
  <si>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</si>
  <si>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</si>
  <si>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</si>
  <si>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</si>
  <si>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</si>
  <si>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</si>
  <si>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</si>
  <si>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</si>
  <si>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</si>
  <si>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</si>
  <si>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</si>
  <si>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</si>
  <si>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</si>
  <si>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</si>
  <si>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</si>
  <si>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</si>
  <si>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</si>
  <si>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</si>
  <si>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</si>
  <si>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</si>
  <si>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</si>
  <si>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</si>
  <si>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</si>
  <si>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</si>
  <si>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</si>
  <si>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</si>
  <si>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</si>
  <si>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</si>
  <si>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</si>
  <si>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</si>
  <si>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</si>
  <si>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</si>
  <si>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</si>
  <si>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</si>
  <si>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</si>
  <si>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</si>
  <si>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</si>
  <si>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</si>
  <si>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</si>
  <si>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</si>
  <si>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</si>
  <si>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</si>
  <si>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</si>
  <si>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</si>
  <si>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</si>
  <si>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</si>
  <si>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</si>
  <si>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</si>
  <si>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</si>
  <si>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</si>
  <si>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</si>
  <si>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</si>
  <si>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</si>
  <si>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</si>
  <si>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</si>
  <si>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</si>
  <si>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</si>
  <si>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</si>
  <si>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</si>
  <si>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</si>
  <si>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</si>
  <si>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</si>
  <si>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</si>
  <si>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</si>
  <si>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</si>
  <si>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</si>
  <si>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</si>
  <si>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</si>
  <si>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</si>
  <si>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</si>
  <si>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</si>
  <si>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</si>
  <si>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</si>
  <si>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</si>
  <si>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</si>
  <si>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</si>
  <si>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</si>
  <si>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</si>
  <si>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</si>
  <si>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</si>
  <si>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</si>
  <si>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</si>
  <si>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</si>
  <si>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</si>
  <si>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</si>
  <si>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</si>
  <si>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</si>
  <si>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</si>
  <si>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</si>
  <si>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</si>
  <si>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</si>
  <si>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</si>
  <si>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</si>
  <si>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</si>
  <si>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</si>
  <si>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</si>
  <si>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</si>
  <si>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</si>
  <si>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</si>
  <si>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</si>
  <si>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</si>
  <si>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</si>
  <si>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</si>
  <si>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</si>
  <si>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</si>
  <si>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</si>
  <si>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</si>
  <si>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</si>
  <si>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</si>
  <si>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</si>
  <si>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</si>
  <si>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</si>
  <si>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</si>
  <si>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</si>
  <si>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</si>
  <si>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</si>
  <si>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</si>
  <si>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</si>
  <si>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</si>
  <si>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</si>
  <si>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</si>
  <si>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</si>
  <si>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</si>
  <si>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</si>
  <si>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</si>
  <si>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</si>
  <si>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</si>
  <si>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</si>
  <si>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</si>
  <si>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</si>
  <si>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</si>
  <si>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</si>
  <si>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</si>
  <si>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</si>
  <si>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</si>
  <si>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</si>
  <si>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</si>
  <si>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</si>
  <si>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</si>
  <si>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</si>
  <si>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</si>
  <si>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</si>
  <si>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</si>
  <si>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</si>
  <si>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</si>
  <si>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</si>
  <si>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</si>
  <si>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</si>
  <si>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</si>
  <si>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</si>
  <si>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</si>
  <si>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</si>
  <si>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</si>
  <si>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</si>
  <si>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</si>
  <si>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</si>
  <si>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</si>
  <si>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</si>
  <si>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</si>
  <si>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</si>
  <si>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</si>
  <si>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</si>
  <si>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</si>
  <si>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</si>
  <si>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</si>
  <si>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</si>
  <si>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</si>
  <si>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</si>
  <si>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</si>
  <si>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</si>
  <si>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</si>
  <si>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</si>
  <si>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</si>
  <si>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</si>
  <si>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</si>
  <si>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</si>
  <si>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</si>
  <si>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</si>
  <si>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</si>
  <si>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</si>
  <si>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</si>
  <si>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</si>
  <si>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</si>
  <si>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</si>
  <si>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</si>
  <si>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</si>
  <si>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</si>
  <si>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</si>
  <si>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</si>
  <si>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</si>
  <si>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</si>
  <si>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</si>
  <si>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</si>
  <si>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</si>
  <si>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</si>
  <si>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</si>
  <si>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</si>
  <si>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</si>
  <si>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</si>
  <si>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</si>
  <si>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</si>
  <si>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</si>
  <si>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</si>
  <si>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</si>
  <si>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</si>
  <si>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</si>
  <si>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</si>
  <si>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</si>
  <si>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</si>
  <si>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</si>
  <si>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</si>
  <si>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</si>
  <si>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</si>
  <si>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</si>
  <si>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</si>
  <si>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</si>
  <si>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</si>
  <si>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</si>
  <si>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</si>
  <si>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</si>
  <si>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</si>
  <si>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</si>
  <si>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</si>
  <si>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</si>
  <si>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</si>
  <si>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</si>
  <si>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</si>
  <si>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</si>
  <si>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</si>
  <si>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</si>
  <si>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</si>
  <si>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</si>
  <si>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</si>
  <si>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</si>
  <si>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</si>
  <si>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</si>
  <si>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</si>
  <si>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</si>
  <si>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</si>
  <si>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</si>
  <si>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</si>
  <si>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</si>
  <si>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</si>
  <si>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</si>
  <si>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</si>
  <si>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</si>
  <si>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</si>
  <si>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</si>
  <si>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</si>
  <si>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</si>
  <si>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</si>
  <si>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</si>
  <si>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</si>
  <si>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</si>
  <si>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</si>
  <si>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</si>
  <si>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</si>
  <si>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</si>
  <si>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</si>
  <si>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</si>
  <si>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</si>
  <si>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</si>
  <si>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</si>
  <si>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</si>
  <si>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</si>
  <si>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</si>
  <si>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</si>
  <si>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</si>
  <si>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</si>
  <si>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</si>
  <si>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</si>
  <si>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</si>
  <si>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</si>
  <si>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</si>
  <si>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</si>
  <si>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</si>
  <si>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</si>
  <si>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</si>
  <si>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</si>
  <si>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</si>
  <si>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</si>
  <si>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</si>
  <si>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</si>
  <si>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</si>
  <si>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</si>
  <si>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</si>
  <si>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</si>
  <si>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</si>
  <si>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</si>
  <si>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</si>
  <si>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</si>
  <si>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</si>
  <si>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</si>
  <si>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</si>
  <si>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</si>
  <si>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</si>
  <si>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</si>
  <si>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</si>
  <si>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</si>
  <si>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</si>
  <si>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</si>
  <si>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</si>
  <si>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</si>
  <si>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</si>
  <si>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</si>
  <si>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</si>
  <si>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</si>
  <si>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</si>
  <si>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</si>
  <si>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</si>
  <si>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</si>
  <si>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</si>
  <si>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</si>
  <si>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</si>
  <si>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</si>
  <si>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</si>
  <si>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</si>
  <si>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</si>
  <si>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</si>
  <si>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</si>
  <si>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</si>
  <si>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</si>
  <si>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</si>
  <si>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</si>
  <si>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</si>
  <si>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</si>
  <si>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</si>
  <si>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</si>
  <si>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</si>
  <si>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</si>
  <si>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</si>
  <si>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</si>
  <si>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</si>
  <si>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</si>
  <si>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</si>
  <si>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</si>
  <si>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</si>
  <si>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</si>
  <si>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</si>
  <si>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</si>
  <si>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</si>
  <si>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</si>
  <si>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</si>
  <si>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</si>
  <si>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</si>
  <si>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</si>
  <si>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</si>
  <si>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</si>
  <si>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</si>
  <si>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</si>
  <si>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</si>
  <si>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</si>
  <si>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</si>
  <si>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</si>
  <si>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</si>
  <si>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</si>
  <si>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</si>
  <si>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</si>
  <si>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</si>
  <si>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</si>
  <si>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</si>
  <si>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</si>
  <si>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</si>
  <si>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</si>
  <si>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</si>
  <si>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</si>
  <si>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</si>
  <si>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</si>
  <si>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</si>
  <si>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</si>
  <si>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</si>
  <si>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</si>
  <si>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</si>
  <si>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</si>
  <si>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</si>
  <si>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</si>
  <si>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</si>
  <si>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</si>
  <si>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</si>
  <si>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</si>
  <si>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</si>
  <si>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</si>
  <si>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</si>
  <si>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</si>
  <si>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</si>
  <si>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</si>
  <si>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</si>
  <si>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</si>
  <si>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</si>
  <si>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</si>
  <si>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</si>
  <si>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</si>
  <si>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</si>
  <si>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</si>
  <si>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</si>
  <si>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</si>
  <si>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</si>
  <si>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</si>
  <si>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</si>
  <si>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</si>
  <si>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</si>
  <si>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</si>
  <si>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</si>
  <si>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</si>
  <si>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</si>
  <si>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</si>
  <si>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</si>
  <si>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</si>
  <si>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</si>
  <si>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</si>
  <si>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</si>
  <si>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</si>
  <si>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</si>
  <si>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</si>
  <si>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</si>
  <si>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</si>
  <si>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</si>
  <si>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</si>
  <si>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</si>
  <si>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</si>
  <si>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</si>
  <si>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</si>
  <si>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</si>
  <si>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</si>
  <si>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</si>
  <si>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</si>
  <si>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</si>
  <si>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</si>
  <si>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</si>
  <si>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</si>
  <si>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</si>
  <si>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</si>
  <si>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</si>
  <si>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</si>
  <si>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</si>
  <si>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</si>
  <si>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</si>
  <si>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</si>
  <si>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</si>
  <si>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</si>
  <si>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</si>
  <si>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</si>
  <si>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</si>
  <si>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</si>
  <si>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</si>
  <si>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</si>
  <si>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</si>
  <si>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</si>
  <si>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</si>
  <si>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</si>
  <si>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</si>
  <si>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</si>
  <si>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</si>
  <si>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</si>
  <si>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</si>
  <si>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</si>
  <si>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</si>
  <si>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</si>
  <si>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</si>
  <si>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</si>
  <si>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</si>
  <si>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</si>
  <si>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</si>
  <si>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</si>
  <si>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</si>
  <si>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</si>
  <si>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</si>
  <si>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</si>
  <si>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</si>
  <si>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</si>
  <si>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</si>
  <si>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</si>
  <si>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</si>
  <si>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</si>
  <si>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</si>
  <si>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</si>
  <si>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</si>
  <si>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</si>
  <si>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</si>
  <si>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</si>
  <si>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</si>
  <si>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</si>
  <si>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</si>
  <si>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</si>
  <si>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</si>
  <si>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</si>
  <si>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</si>
  <si>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</si>
  <si>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</si>
  <si>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</si>
  <si>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</si>
  <si>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</si>
  <si>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</si>
  <si>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</si>
  <si>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</si>
  <si>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</si>
  <si>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</si>
  <si>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</si>
  <si>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</si>
  <si>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</si>
  <si>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</si>
  <si>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</si>
  <si>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</si>
  <si>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</si>
  <si>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</si>
  <si>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</si>
  <si>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</si>
  <si>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</si>
  <si>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</si>
  <si>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</si>
  <si>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</si>
  <si>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</si>
  <si>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</si>
  <si>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</si>
  <si>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</si>
  <si>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</si>
  <si>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</si>
  <si>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</si>
  <si>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</si>
  <si>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</si>
  <si>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</si>
  <si>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</si>
  <si>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</si>
  <si>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</si>
  <si>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</si>
  <si>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</si>
  <si>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</si>
  <si>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</si>
  <si>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</si>
  <si>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</si>
  <si>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</si>
  <si>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</si>
  <si>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</si>
  <si>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</si>
  <si>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</si>
  <si>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</si>
  <si>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</si>
  <si>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</si>
  <si>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</si>
  <si>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</si>
  <si>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</si>
  <si>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</si>
  <si>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</si>
  <si>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</si>
  <si>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</si>
  <si>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</si>
  <si>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</si>
  <si>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</si>
  <si>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</si>
  <si>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</si>
  <si>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</si>
  <si>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</si>
  <si>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</si>
  <si>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</si>
  <si>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</si>
  <si>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</si>
  <si>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</si>
  <si>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</si>
  <si>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</si>
  <si>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</si>
  <si>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</si>
  <si>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</si>
  <si>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</si>
  <si>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</si>
  <si>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</si>
  <si>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</si>
  <si>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</si>
  <si>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</si>
  <si>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</si>
  <si>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</si>
  <si>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</si>
  <si>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</si>
  <si>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</si>
  <si>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</si>
  <si>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</si>
  <si>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</si>
  <si>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</si>
  <si>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</si>
  <si>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</si>
  <si>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</si>
  <si>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</si>
  <si>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</si>
  <si>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</si>
  <si>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</si>
  <si>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</si>
  <si>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</si>
  <si>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</si>
  <si>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</si>
  <si>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</si>
  <si>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</si>
  <si>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</si>
  <si>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</si>
  <si>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</si>
  <si>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</si>
  <si>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</si>
  <si>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</si>
  <si>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</si>
  <si>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</si>
  <si>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</si>
  <si>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</si>
  <si>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</si>
  <si>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</si>
  <si>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</si>
  <si>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</si>
  <si>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</si>
  <si>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</si>
  <si>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</si>
  <si>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</si>
  <si>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</si>
  <si>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</si>
  <si>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</si>
  <si>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</si>
  <si>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</si>
  <si>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</si>
  <si>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</si>
  <si>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</si>
  <si>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</si>
  <si>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</si>
  <si>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</si>
  <si>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</si>
  <si>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</si>
  <si>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</si>
  <si>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</si>
  <si>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</si>
  <si>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</si>
  <si>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</si>
  <si>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</si>
  <si>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</si>
  <si>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</si>
  <si>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</si>
  <si>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</si>
  <si>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</si>
  <si>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</si>
  <si>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</si>
  <si>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</si>
  <si>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</si>
  <si>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</si>
  <si>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</si>
  <si>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</si>
  <si>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</si>
  <si>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</si>
  <si>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</si>
  <si>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</si>
  <si>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</si>
  <si>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</si>
  <si>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</si>
  <si>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</si>
  <si>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</si>
  <si>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</si>
  <si>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</si>
  <si>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</si>
  <si>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</si>
  <si>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</si>
  <si>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</si>
  <si>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</si>
  <si>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</si>
  <si>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</si>
  <si>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</si>
  <si>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</si>
  <si>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</si>
  <si>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</si>
  <si>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</si>
  <si>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</si>
  <si>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</si>
  <si>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</si>
  <si>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</si>
  <si>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</si>
  <si>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</si>
  <si>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</si>
  <si>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</si>
  <si>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</si>
  <si>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</si>
  <si>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</si>
  <si>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</si>
  <si>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</si>
  <si>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</si>
  <si>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</si>
  <si>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</si>
  <si>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</si>
  <si>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</si>
  <si>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</si>
  <si>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</si>
  <si>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</si>
  <si>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</si>
  <si>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</si>
  <si>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</si>
  <si>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</si>
  <si>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</si>
  <si>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</si>
  <si>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</si>
  <si>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</si>
  <si>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</si>
  <si>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</si>
  <si>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</si>
  <si>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</si>
  <si>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</si>
  <si>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</si>
  <si>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</si>
  <si>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</si>
  <si>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</si>
  <si>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</si>
  <si>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</si>
  <si>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</si>
  <si>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</si>
  <si>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</si>
  <si>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</si>
  <si>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</si>
  <si>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</si>
  <si>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</si>
  <si>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</si>
  <si>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</si>
  <si>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</si>
  <si>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</si>
  <si>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</si>
  <si>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</si>
  <si>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</si>
  <si>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</si>
  <si>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</si>
  <si>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</si>
  <si>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</si>
  <si>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</si>
  <si>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</si>
  <si>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</si>
  <si>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</si>
  <si>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</si>
  <si>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</si>
  <si>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</si>
  <si>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</si>
  <si>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</si>
  <si>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</si>
  <si>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</si>
  <si>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</si>
  <si>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</si>
  <si>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</si>
  <si>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</si>
  <si>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</si>
  <si>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</si>
  <si>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</si>
  <si>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</si>
  <si>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</si>
  <si>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</si>
  <si>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</si>
  <si>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</si>
  <si>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</si>
  <si>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</si>
  <si>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</si>
  <si>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</si>
  <si>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</si>
  <si>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</si>
  <si>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</si>
  <si>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</si>
  <si>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</si>
  <si>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</si>
  <si>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</si>
  <si>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</si>
  <si>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</si>
  <si>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</si>
  <si>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</si>
  <si>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</si>
  <si>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</si>
  <si>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</si>
  <si>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</si>
  <si>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</si>
  <si>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</si>
  <si>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</si>
  <si>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</si>
  <si>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</si>
  <si>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</si>
  <si>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</si>
  <si>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</si>
  <si>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</si>
  <si>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</si>
  <si>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</si>
  <si>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</si>
  <si>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</si>
  <si>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</si>
  <si>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</si>
  <si>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</si>
  <si>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</si>
  <si>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</si>
  <si>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</si>
  <si>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</si>
  <si>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</si>
  <si>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</si>
  <si>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</si>
  <si>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</si>
  <si>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</si>
  <si>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</si>
  <si>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</si>
  <si>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</si>
  <si>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</si>
  <si>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</si>
  <si>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</si>
  <si>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</si>
  <si>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</si>
  <si>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</si>
  <si>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</si>
  <si>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</si>
  <si>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</si>
  <si>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</si>
  <si>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</si>
  <si>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</si>
  <si>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</si>
  <si>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</si>
  <si>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</si>
  <si>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</si>
  <si>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</si>
  <si>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</si>
  <si>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</si>
  <si>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</si>
  <si>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</si>
  <si>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</si>
  <si>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</si>
  <si>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</si>
  <si>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</si>
  <si>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</si>
  <si>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</si>
  <si>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</si>
  <si>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</si>
  <si>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</si>
  <si>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</si>
  <si>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</si>
  <si>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</si>
  <si>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</si>
  <si>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</si>
  <si>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</si>
  <si>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</si>
  <si>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</si>
  <si>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</si>
  <si>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</si>
  <si>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</si>
  <si>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</si>
  <si>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</si>
  <si>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</si>
  <si>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</si>
  <si>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</si>
  <si>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</si>
  <si>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</si>
  <si>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</si>
  <si>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</si>
  <si>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</si>
  <si>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</si>
  <si>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</si>
  <si>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</si>
  <si>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</si>
  <si>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</si>
  <si>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</si>
  <si>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</si>
  <si>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</si>
  <si>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</si>
  <si>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</si>
  <si>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</si>
  <si>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</si>
  <si>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</si>
  <si>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</si>
  <si>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</si>
  <si>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</si>
  <si>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</si>
  <si>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</si>
  <si>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</si>
  <si>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</si>
  <si>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</si>
  <si>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</si>
  <si>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</si>
  <si>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</si>
  <si>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</si>
  <si>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</si>
  <si>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</si>
  <si>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</si>
  <si>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</si>
  <si>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</si>
  <si>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</si>
  <si>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</si>
  <si>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</si>
  <si>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</si>
  <si>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</si>
  <si>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</si>
  <si>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</si>
  <si>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</si>
  <si>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</si>
  <si>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</si>
  <si>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</si>
  <si>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</si>
  <si>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</si>
  <si>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</si>
  <si>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</si>
  <si>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</si>
  <si>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</si>
  <si>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</si>
  <si>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</si>
  <si>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</si>
  <si>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</si>
  <si>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</si>
  <si>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</si>
  <si>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</si>
  <si>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</si>
  <si>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</si>
  <si>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</si>
  <si>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</si>
  <si>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</si>
  <si>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</si>
  <si>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</si>
  <si>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</si>
  <si>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</si>
  <si>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</si>
  <si>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</si>
  <si>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</si>
  <si>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</si>
  <si>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</si>
  <si>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</si>
  <si>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</si>
  <si>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</si>
  <si>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</si>
  <si>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</si>
  <si>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</si>
  <si>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</si>
  <si>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</si>
  <si>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</si>
  <si>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</si>
  <si>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</si>
  <si>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</si>
  <si>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</si>
  <si>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</si>
  <si>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</si>
  <si>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</si>
  <si>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</si>
  <si>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</si>
  <si>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</si>
  <si>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</si>
  <si>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</si>
  <si>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</si>
  <si>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</si>
  <si>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</si>
  <si>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</si>
  <si>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</si>
  <si>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</si>
  <si>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</si>
  <si>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</si>
  <si>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</si>
  <si>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</si>
  <si>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</si>
  <si>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</si>
  <si>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</si>
  <si>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</si>
  <si>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</si>
  <si>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</si>
  <si>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</si>
  <si>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</si>
  <si>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</si>
  <si>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</si>
  <si>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</si>
  <si>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</si>
  <si>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</si>
  <si>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</si>
  <si>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</si>
  <si>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</si>
  <si>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</si>
  <si>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</si>
  <si>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</si>
  <si>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</si>
  <si>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</si>
  <si>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</si>
  <si>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</si>
  <si>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</si>
  <si>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</si>
  <si>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</si>
  <si>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</si>
  <si>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</si>
  <si>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</si>
  <si>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</si>
  <si>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</si>
  <si>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</si>
  <si>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</si>
  <si>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</si>
  <si>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</si>
  <si>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</si>
  <si>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</si>
  <si>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</si>
  <si>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</si>
  <si>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</si>
  <si>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</si>
  <si>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</si>
  <si>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</si>
  <si>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</si>
  <si>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</si>
  <si>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</si>
  <si>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</si>
  <si>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</si>
  <si>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</si>
  <si>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</si>
  <si>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</si>
  <si>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</si>
  <si>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</si>
  <si>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</si>
  <si>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</si>
  <si>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</si>
  <si>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</si>
  <si>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</si>
  <si>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</si>
  <si>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</si>
  <si>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</si>
  <si>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</si>
  <si>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</si>
  <si>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</si>
  <si>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</si>
  <si>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</si>
  <si>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</si>
  <si>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</si>
  <si>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</si>
  <si>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</si>
  <si>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</si>
  <si>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</si>
  <si>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</si>
  <si>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</si>
  <si>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</si>
  <si>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</si>
  <si>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</si>
  <si>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</si>
  <si>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</si>
  <si>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</si>
  <si>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</si>
  <si>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</si>
  <si>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</si>
  <si>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</si>
  <si>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</si>
  <si>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</si>
  <si>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</si>
  <si>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</si>
  <si>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</si>
  <si>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</si>
  <si>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</si>
  <si>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</si>
  <si>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</si>
  <si>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</si>
  <si>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</si>
  <si>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</si>
  <si>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</si>
  <si>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</si>
  <si>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</si>
  <si>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</si>
  <si>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</si>
  <si>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</si>
  <si>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</si>
  <si>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</si>
  <si>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</si>
  <si>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</si>
  <si>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</si>
  <si>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</si>
  <si>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</si>
  <si>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</si>
  <si>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</si>
  <si>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</si>
  <si>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</si>
  <si>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</si>
  <si>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</si>
  <si>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</si>
  <si>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</si>
  <si>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</si>
  <si>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</si>
  <si>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</si>
  <si>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</si>
  <si>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</si>
  <si>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</si>
  <si>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</si>
  <si>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</si>
  <si>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</si>
  <si>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</si>
  <si>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</si>
  <si>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</si>
  <si>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</si>
  <si>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</si>
  <si>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</si>
  <si>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</si>
  <si>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</si>
  <si>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</si>
  <si>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</si>
  <si>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</si>
  <si>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</si>
  <si>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</si>
  <si>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</si>
  <si>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</si>
  <si>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</si>
  <si>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</si>
  <si>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</si>
  <si>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</si>
  <si>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</si>
  <si>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</si>
  <si>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</si>
  <si>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</si>
  <si>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</si>
  <si>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</si>
  <si>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</si>
  <si>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</si>
  <si>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</si>
  <si>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</si>
  <si>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</si>
  <si>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</si>
  <si>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</si>
  <si>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</si>
  <si>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</si>
  <si>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</si>
  <si>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</si>
  <si>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</si>
  <si>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</si>
  <si>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</si>
  <si>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</si>
  <si>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</si>
  <si>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</si>
  <si>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</si>
  <si>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</si>
  <si>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</si>
  <si>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</si>
  <si>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</si>
  <si>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</si>
  <si>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</si>
  <si>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</si>
  <si>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</si>
  <si>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</si>
  <si>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</si>
  <si>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</si>
  <si>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</si>
  <si>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</si>
  <si>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</si>
  <si>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</si>
  <si>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</si>
  <si>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</si>
  <si>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</si>
  <si>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</si>
  <si>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</si>
  <si>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</si>
  <si>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</si>
  <si>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</si>
  <si>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</si>
  <si>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</si>
  <si>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</si>
  <si>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</si>
  <si>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</si>
  <si>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</si>
  <si>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</si>
  <si>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</si>
  <si>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</si>
  <si>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</si>
  <si>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</si>
  <si>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</si>
  <si>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</si>
  <si>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</si>
  <si>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</si>
  <si>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</si>
  <si>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</si>
  <si>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</si>
  <si>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</si>
  <si>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</si>
  <si>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</si>
  <si>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</si>
  <si>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</si>
  <si>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</si>
  <si>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</si>
  <si>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</si>
  <si>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</si>
  <si>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</si>
  <si>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</si>
  <si>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</si>
  <si>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</si>
  <si>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</si>
  <si>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</si>
  <si>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</si>
  <si>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</si>
  <si>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</si>
  <si>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</si>
  <si>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</si>
  <si>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</si>
  <si>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</si>
  <si>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</si>
  <si>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</si>
  <si>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</si>
  <si>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</si>
  <si>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</si>
  <si>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</si>
  <si>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</si>
  <si>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</si>
  <si>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</si>
  <si>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</si>
  <si>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</si>
  <si>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</si>
  <si>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</si>
  <si>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</si>
  <si>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</si>
  <si>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</si>
  <si>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</si>
  <si>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</si>
  <si>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</si>
  <si>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</si>
  <si>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</si>
  <si>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</si>
  <si>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</si>
  <si>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</si>
  <si>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</si>
  <si>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</si>
  <si>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</si>
  <si>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</si>
  <si>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</si>
  <si>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</si>
  <si>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</si>
  <si>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</si>
  <si>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</si>
  <si>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</si>
  <si>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</si>
  <si>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</si>
  <si>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</si>
  <si>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</si>
  <si>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</si>
  <si>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</si>
  <si>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</si>
  <si>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</si>
  <si>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</si>
  <si>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</si>
  <si>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</si>
  <si>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</si>
  <si>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</si>
  <si>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</si>
  <si>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</si>
  <si>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</si>
  <si>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</si>
  <si>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</si>
  <si>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</si>
  <si>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</si>
  <si>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</si>
  <si>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</si>
  <si>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</si>
  <si>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</si>
  <si>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</si>
  <si>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</si>
  <si>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</si>
  <si>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</si>
  <si>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</si>
  <si>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</si>
  <si>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</si>
  <si>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</si>
  <si>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</si>
  <si>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</si>
  <si>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</si>
  <si>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</si>
  <si>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</si>
  <si>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</si>
  <si>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</si>
  <si>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</si>
  <si>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</si>
  <si>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</si>
  <si>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</si>
  <si>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</si>
  <si>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</si>
  <si>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</si>
  <si>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</si>
  <si>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</si>
  <si>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</si>
  <si>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</si>
  <si>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</si>
  <si>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</si>
  <si>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</si>
  <si>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</si>
  <si>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</si>
  <si>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</si>
  <si>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</si>
  <si>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</si>
  <si>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</si>
  <si>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</si>
  <si>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</si>
  <si>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</si>
  <si>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</si>
  <si>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</si>
  <si>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</si>
  <si>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</si>
  <si>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</si>
  <si>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</si>
  <si>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</si>
  <si>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</si>
  <si>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</si>
  <si>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</si>
  <si>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</si>
  <si>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</si>
  <si>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</si>
  <si>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</si>
  <si>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</si>
  <si>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</si>
  <si>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</si>
  <si>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</si>
  <si>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</si>
  <si>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</si>
  <si>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</si>
  <si>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</si>
  <si>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</si>
  <si>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</si>
  <si>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</si>
  <si>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</si>
  <si>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</si>
  <si>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</si>
  <si>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</si>
  <si>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</si>
  <si>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</si>
  <si>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</si>
  <si>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</si>
  <si>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</si>
  <si>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</si>
  <si>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</si>
  <si>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</si>
  <si>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</si>
  <si>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</si>
  <si>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</si>
  <si>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</si>
  <si>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</si>
  <si>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</si>
  <si>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</si>
  <si>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</si>
  <si>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</si>
  <si>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</si>
  <si>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</si>
  <si>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</si>
  <si>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</si>
  <si>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</si>
  <si>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</si>
  <si>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</si>
  <si>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</si>
  <si>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</si>
  <si>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</si>
  <si>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</si>
  <si>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</si>
  <si>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</si>
  <si>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</si>
  <si>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</si>
  <si>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</si>
  <si>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</si>
  <si>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</si>
  <si>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</si>
  <si>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</si>
  <si>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</si>
  <si>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</si>
  <si>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</si>
  <si>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</si>
  <si>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</si>
  <si>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</si>
  <si>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</si>
  <si>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</si>
  <si>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</si>
  <si>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</si>
  <si>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</si>
  <si>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</si>
  <si>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</si>
  <si>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</si>
  <si>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</si>
  <si>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</si>
  <si>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</si>
  <si>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</si>
  <si>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</si>
  <si>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</si>
  <si>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</si>
  <si>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</si>
  <si>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</si>
  <si>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</si>
  <si>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</si>
  <si>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</si>
  <si>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</si>
  <si>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</si>
  <si>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</si>
  <si>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</si>
  <si>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</si>
  <si>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</si>
  <si>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</si>
  <si>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</si>
  <si>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</si>
  <si>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</si>
  <si>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</si>
  <si>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</si>
  <si>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</si>
  <si>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</si>
  <si>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</si>
  <si>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</si>
  <si>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</si>
  <si>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</si>
  <si>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</si>
  <si>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</si>
  <si>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</si>
  <si>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</si>
  <si>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</si>
  <si>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</si>
  <si>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</si>
  <si>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</si>
  <si>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</si>
  <si>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</si>
  <si>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</si>
  <si>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</si>
  <si>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</si>
  <si>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</si>
  <si>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</si>
  <si>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</si>
  <si>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</si>
  <si>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</si>
  <si>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</si>
  <si>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</si>
  <si>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</si>
  <si>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</si>
  <si>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</si>
  <si>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</si>
  <si>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</si>
  <si>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</si>
  <si>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</si>
  <si>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</si>
  <si>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</si>
  <si>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</si>
  <si>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</si>
  <si>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</si>
  <si>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</si>
  <si>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</si>
  <si>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</si>
  <si>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</si>
  <si>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</si>
  <si>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</si>
  <si>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</si>
  <si>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</si>
  <si>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</si>
  <si>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</si>
  <si>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</si>
  <si>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</si>
  <si>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</si>
  <si>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</si>
  <si>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</si>
  <si>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</si>
  <si>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</si>
  <si>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</si>
  <si>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</si>
  <si>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</si>
  <si>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</si>
  <si>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</si>
  <si>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</si>
  <si>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</si>
  <si>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</si>
  <si>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</si>
  <si>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</si>
  <si>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</si>
  <si>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</si>
  <si>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</si>
  <si>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</si>
  <si>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</si>
  <si>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</si>
  <si>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</si>
  <si>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</si>
  <si>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</si>
  <si>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</si>
  <si>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</si>
  <si>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</si>
  <si>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</si>
  <si>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</si>
  <si>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</si>
  <si>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</si>
  <si>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</si>
  <si>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</si>
  <si>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</si>
  <si>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</si>
  <si>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</si>
  <si>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</si>
  <si>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</si>
  <si>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</si>
  <si>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</si>
  <si>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</si>
  <si>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</si>
  <si>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</si>
  <si>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</si>
  <si>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</si>
  <si>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</si>
  <si>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</si>
  <si>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</si>
  <si>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</si>
  <si>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</si>
  <si>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</si>
  <si>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</si>
  <si>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</si>
  <si>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</si>
  <si>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</si>
  <si>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</si>
  <si>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</si>
  <si>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</si>
  <si>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</si>
  <si>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</si>
  <si>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</si>
  <si>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</si>
  <si>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</si>
  <si>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</si>
  <si>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</si>
  <si>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</si>
  <si>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</si>
  <si>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</si>
  <si>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</si>
  <si>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</si>
  <si>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</si>
  <si>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</si>
  <si>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</si>
  <si>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</si>
  <si>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</si>
  <si>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</si>
  <si>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</si>
  <si>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</si>
  <si>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</si>
  <si>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</si>
  <si>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</si>
  <si>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</si>
  <si>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</si>
  <si>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</si>
  <si>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</si>
  <si>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</si>
  <si>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</si>
  <si>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</si>
  <si>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</si>
  <si>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</si>
  <si>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</si>
  <si>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</si>
  <si>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</si>
  <si>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</si>
  <si>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</si>
  <si>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</si>
  <si>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</si>
  <si>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</si>
  <si>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</si>
  <si>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</si>
  <si>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</si>
  <si>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</si>
  <si>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</si>
  <si>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</si>
  <si>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</si>
  <si>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</si>
  <si>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</si>
  <si>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</si>
  <si>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</si>
  <si>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</si>
  <si>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</si>
  <si>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</si>
  <si>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</si>
  <si>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</si>
  <si>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</si>
  <si>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</si>
  <si>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</si>
  <si>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</si>
  <si>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</si>
  <si>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</si>
  <si>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</si>
  <si>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</si>
  <si>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</si>
  <si>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</si>
  <si>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</si>
  <si>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</si>
  <si>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</si>
  <si>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</si>
  <si>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</si>
  <si>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</si>
  <si>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</si>
  <si>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</si>
  <si>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</si>
  <si>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</si>
  <si>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</si>
  <si>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</si>
  <si>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</si>
  <si>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</si>
  <si>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</si>
  <si>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</si>
  <si>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</si>
  <si>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</si>
  <si>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</si>
  <si>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</si>
  <si>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</si>
  <si>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</si>
  <si>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</si>
  <si>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</si>
  <si>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</si>
  <si>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</si>
  <si>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</si>
  <si>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</si>
  <si>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</si>
  <si>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</si>
  <si>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</si>
  <si>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</si>
  <si>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</si>
  <si>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</si>
  <si>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</si>
  <si>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</si>
  <si>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</si>
  <si>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</si>
  <si>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</si>
  <si>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</si>
  <si>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</si>
  <si>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</si>
  <si>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</si>
  <si>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</si>
  <si>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</si>
  <si>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</si>
  <si>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</si>
  <si>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</si>
  <si>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</si>
  <si>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</si>
  <si>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</si>
  <si>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</si>
  <si>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</si>
  <si>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</si>
  <si>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</si>
  <si>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</si>
  <si>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</si>
  <si>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</si>
  <si>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</si>
  <si>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</si>
  <si>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</si>
  <si>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</si>
  <si>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</si>
  <si>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</si>
  <si>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</si>
  <si>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</si>
  <si>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</si>
  <si>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</si>
  <si>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</si>
  <si>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</si>
  <si>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</si>
  <si>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</si>
  <si>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</si>
  <si>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</si>
  <si>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</si>
  <si>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</si>
  <si>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</si>
  <si>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</si>
  <si>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</si>
  <si>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</si>
  <si>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</si>
  <si>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</si>
  <si>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</si>
  <si>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</si>
  <si>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</si>
  <si>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</si>
  <si>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</si>
  <si>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</si>
  <si>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</si>
  <si>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</si>
  <si>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</si>
  <si>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</si>
  <si>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</si>
  <si>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</si>
  <si>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</si>
  <si>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</si>
  <si>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</si>
  <si>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</si>
  <si>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</si>
  <si>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</si>
  <si>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</si>
  <si>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</si>
  <si>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</si>
  <si>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</si>
  <si>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</si>
  <si>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</si>
  <si>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</si>
  <si>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</si>
  <si>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</si>
  <si>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</si>
  <si>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</si>
  <si>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</si>
  <si>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</si>
  <si>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</si>
  <si>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</si>
  <si>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</si>
  <si>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</si>
  <si>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</si>
  <si>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</si>
  <si>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</si>
  <si>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</si>
  <si>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</si>
  <si>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</si>
  <si>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</si>
  <si>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</si>
  <si>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</si>
  <si>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</si>
  <si>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</si>
  <si>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</si>
  <si>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</si>
  <si>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</si>
  <si>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</si>
  <si>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</si>
  <si>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</si>
  <si>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</si>
  <si>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</si>
  <si>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</si>
  <si>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</si>
  <si>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</si>
  <si>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</si>
  <si>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</si>
  <si>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</si>
  <si>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</si>
  <si>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</si>
  <si>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</si>
  <si>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</si>
  <si>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</si>
  <si>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</si>
  <si>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</si>
  <si>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</si>
  <si>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</si>
  <si>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</si>
  <si>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</si>
  <si>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</si>
  <si>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</si>
  <si>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</si>
  <si>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</si>
  <si>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</si>
  <si>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</si>
  <si>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</si>
  <si>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</si>
  <si>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</si>
  <si>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</si>
  <si>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</si>
  <si>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</si>
  <si>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</si>
  <si>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</si>
  <si>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</si>
  <si>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</si>
  <si>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</si>
  <si>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</si>
  <si>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</si>
  <si>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</si>
  <si>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</si>
  <si>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</si>
  <si>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</si>
  <si>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</si>
  <si>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</si>
  <si>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</si>
  <si>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</si>
  <si>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</si>
  <si>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</si>
  <si>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</si>
  <si>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</si>
  <si>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</si>
  <si>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</si>
  <si>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</si>
  <si>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</si>
  <si>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</si>
  <si>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</si>
  <si>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</si>
  <si>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</si>
  <si>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</si>
  <si>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</si>
  <si>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</si>
  <si>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</si>
  <si>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</si>
  <si>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</si>
  <si>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</si>
  <si>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</si>
  <si>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</si>
  <si>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</si>
  <si>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</si>
  <si>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</si>
  <si>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</si>
  <si>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</si>
  <si>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</si>
  <si>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</si>
  <si>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</si>
  <si>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</si>
  <si>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</si>
  <si>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</si>
  <si>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</si>
  <si>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</si>
  <si>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</si>
  <si>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</si>
  <si>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</si>
  <si>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</si>
  <si>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</si>
  <si>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</si>
  <si>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</si>
  <si>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</si>
  <si>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</si>
  <si>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</si>
  <si>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</si>
  <si>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</si>
  <si>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</si>
  <si>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</si>
  <si>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</si>
  <si>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</si>
  <si>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</si>
  <si>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</si>
  <si>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</si>
  <si>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</si>
  <si>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</si>
  <si>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</si>
  <si>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</si>
  <si>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</si>
  <si>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</si>
  <si>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</si>
  <si>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</si>
  <si>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</si>
  <si>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</si>
  <si>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</si>
  <si>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</si>
  <si>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</si>
  <si>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</si>
  <si>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</si>
  <si>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</si>
  <si>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</si>
  <si>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</si>
  <si>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</si>
  <si>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</si>
  <si>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</si>
  <si>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</si>
  <si>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</si>
  <si>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</si>
  <si>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</si>
  <si>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</si>
  <si>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</si>
  <si>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</si>
  <si>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</si>
  <si>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</si>
  <si>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</si>
  <si>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</si>
  <si>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</si>
  <si>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</si>
  <si>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</si>
  <si>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</si>
  <si>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</si>
  <si>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</si>
  <si>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</si>
  <si>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</si>
  <si>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</si>
  <si>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</si>
  <si>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</si>
  <si>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</si>
  <si>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</si>
  <si>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</si>
  <si>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</si>
  <si>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</si>
  <si>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</si>
  <si>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</si>
  <si>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</si>
  <si>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</si>
  <si>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</si>
  <si>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</si>
  <si>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</si>
  <si>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</si>
  <si>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</si>
  <si>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</si>
  <si>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</si>
  <si>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</si>
  <si>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</si>
  <si>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</si>
  <si>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</si>
  <si>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</si>
  <si>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</si>
  <si>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</si>
  <si>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</si>
  <si>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</si>
  <si>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</si>
  <si>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</si>
  <si>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</si>
  <si>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</si>
  <si>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</si>
  <si>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</si>
  <si>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</si>
  <si>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</si>
  <si>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</si>
  <si>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</si>
  <si>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</si>
  <si>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</si>
  <si>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</si>
  <si>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</si>
  <si>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</si>
  <si>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</si>
  <si>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</si>
  <si>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</si>
  <si>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</si>
  <si>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</si>
  <si>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</si>
  <si>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</si>
  <si>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</si>
  <si>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</si>
  <si>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</si>
  <si>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</si>
  <si>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</si>
  <si>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</si>
  <si>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</si>
  <si>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</si>
  <si>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</si>
  <si>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</si>
  <si>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</si>
  <si>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</si>
  <si>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</si>
  <si>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</si>
  <si>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</si>
  <si>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</si>
  <si>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</si>
  <si>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</si>
  <si>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</si>
  <si>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</si>
  <si>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</si>
  <si>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</si>
  <si>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</si>
  <si>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</si>
  <si>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</si>
  <si>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</si>
  <si>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</si>
  <si>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</si>
  <si>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</si>
  <si>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</si>
  <si>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</si>
  <si>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</si>
  <si>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</si>
  <si>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</si>
  <si>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</si>
  <si>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</si>
  <si>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</si>
  <si>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</si>
  <si>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</si>
  <si>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</si>
  <si>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</si>
  <si>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</si>
  <si>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</si>
  <si>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</si>
  <si>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</si>
  <si>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</si>
  <si>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</si>
  <si>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</si>
  <si>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</si>
  <si>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</si>
  <si>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</si>
  <si>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</si>
  <si>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</si>
  <si>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</si>
  <si>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</si>
  <si>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</si>
  <si>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</si>
  <si>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</si>
  <si>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</si>
  <si>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</si>
  <si>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</si>
  <si>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</si>
  <si>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</si>
  <si>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</si>
  <si>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</si>
  <si>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</si>
  <si>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</si>
  <si>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</si>
  <si>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</si>
  <si>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</si>
  <si>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</si>
  <si>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</si>
  <si>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</si>
  <si>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</si>
  <si>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</si>
  <si>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</si>
  <si>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</si>
  <si>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</si>
  <si>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</si>
  <si>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</si>
  <si>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</si>
  <si>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</si>
  <si>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</si>
  <si>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</si>
  <si>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</si>
  <si>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</si>
  <si>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</si>
  <si>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</si>
  <si>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</si>
  <si>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</si>
  <si>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</si>
  <si>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</si>
  <si>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</si>
  <si>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</si>
  <si>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</si>
  <si>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</si>
  <si>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</si>
  <si>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</si>
  <si>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</si>
  <si>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</si>
  <si>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</si>
  <si>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</si>
  <si>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</si>
  <si>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</si>
  <si>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</si>
  <si>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</si>
  <si>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</si>
  <si>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</si>
  <si>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</si>
  <si>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</si>
  <si>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</si>
  <si>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</si>
  <si>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</si>
  <si>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</si>
  <si>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</si>
  <si>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</si>
  <si>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</si>
  <si>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</si>
  <si>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</si>
  <si>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</si>
  <si>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</si>
  <si>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</si>
  <si>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</si>
  <si>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</si>
  <si>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</si>
  <si>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</si>
  <si>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</si>
  <si>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</si>
  <si>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</si>
  <si>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</si>
  <si>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</si>
  <si>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</si>
  <si>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</si>
  <si>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</si>
  <si>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</si>
  <si>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</si>
  <si>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</si>
  <si>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</si>
  <si>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</si>
  <si>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</si>
  <si>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</si>
  <si>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</si>
  <si>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</si>
  <si>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</si>
  <si>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</si>
  <si>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</si>
  <si>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</si>
  <si>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</si>
  <si>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</si>
  <si>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</si>
  <si>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</si>
  <si>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</si>
  <si>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</si>
  <si>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</si>
  <si>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</si>
  <si>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</si>
  <si>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</si>
  <si>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</si>
  <si>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</si>
  <si>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</si>
  <si>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</si>
  <si>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</si>
  <si>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</si>
  <si>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</si>
  <si>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</si>
  <si>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</si>
  <si>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</si>
  <si>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</si>
  <si>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</si>
  <si>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</si>
  <si>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</si>
  <si>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</si>
  <si>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</si>
  <si>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</si>
  <si>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</si>
  <si>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</si>
  <si>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</si>
  <si>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</si>
  <si>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</si>
  <si>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</si>
  <si>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</si>
  <si>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</si>
  <si>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</si>
  <si>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</si>
  <si>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</si>
  <si>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</si>
  <si>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</si>
  <si>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</si>
  <si>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</si>
  <si>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</si>
  <si>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</si>
  <si>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</si>
  <si>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</si>
  <si>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</si>
  <si>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</si>
  <si>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</si>
  <si>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</si>
  <si>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</si>
  <si>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</si>
  <si>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</si>
  <si>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</si>
  <si>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</si>
  <si>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</si>
  <si>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</si>
  <si>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</si>
  <si>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</si>
  <si>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</si>
  <si>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</si>
  <si>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</si>
  <si>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</si>
  <si>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</si>
  <si>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</si>
  <si>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</si>
  <si>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</si>
  <si>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</si>
  <si>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</si>
  <si>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</si>
  <si>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</si>
  <si>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</si>
  <si>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</si>
  <si>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</si>
  <si>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</si>
  <si>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</si>
  <si>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</si>
  <si>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</si>
  <si>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</si>
  <si>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</si>
  <si>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</si>
  <si>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</si>
  <si>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</si>
  <si>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</si>
  <si>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</si>
  <si>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</si>
  <si>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</si>
  <si>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</si>
  <si>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</si>
  <si>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</si>
  <si>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</si>
  <si>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</si>
  <si>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</si>
  <si>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</si>
  <si>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</si>
  <si>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</si>
  <si>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</si>
  <si>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</si>
  <si>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</si>
  <si>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</si>
  <si>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</si>
  <si>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</si>
  <si>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</si>
  <si>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</si>
  <si>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</si>
  <si>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</si>
  <si>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</si>
  <si>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</si>
  <si>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</si>
  <si>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</si>
  <si>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</si>
  <si>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</si>
  <si>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</si>
  <si>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</si>
  <si>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</si>
  <si>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</si>
  <si>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</si>
  <si>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</si>
  <si>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</si>
  <si>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</si>
  <si>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</si>
  <si>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</si>
  <si>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</si>
  <si>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</si>
  <si>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</si>
  <si>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</si>
  <si>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</si>
  <si>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</si>
  <si>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</si>
  <si>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</si>
  <si>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</si>
  <si>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</si>
  <si>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</si>
  <si>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</si>
  <si>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</si>
  <si>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</si>
  <si>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</si>
  <si>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</si>
  <si>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</si>
  <si>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</si>
  <si>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</si>
  <si>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</si>
  <si>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</si>
  <si>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</si>
  <si>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</si>
  <si>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</si>
  <si>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</si>
  <si>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</si>
  <si>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</si>
  <si>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</si>
  <si>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</si>
  <si>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</si>
  <si>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</si>
  <si>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</si>
  <si>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</si>
  <si>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</si>
  <si>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</si>
  <si>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</si>
  <si>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</si>
  <si>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</si>
  <si>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</si>
  <si>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</si>
  <si>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</si>
  <si>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</si>
  <si>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</si>
  <si>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</si>
  <si>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</si>
  <si>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</si>
  <si>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</si>
  <si>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</si>
  <si>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</si>
  <si>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</si>
  <si>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</si>
  <si>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</si>
  <si>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</si>
  <si>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</si>
  <si>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</si>
  <si>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</si>
  <si>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</si>
  <si>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</si>
  <si>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</si>
  <si>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</si>
  <si>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</si>
  <si>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</si>
  <si>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</si>
  <si>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</si>
  <si>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</si>
  <si>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</si>
  <si>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</si>
  <si>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</si>
  <si>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</si>
  <si>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</si>
  <si>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</si>
  <si>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</si>
  <si>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</si>
  <si>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</si>
  <si>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</si>
  <si>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</si>
  <si>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</si>
  <si>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</si>
  <si>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</si>
  <si>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</si>
  <si>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</si>
  <si>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</si>
  <si>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</si>
  <si>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</si>
  <si>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</si>
  <si>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</si>
  <si>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</si>
  <si>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</si>
  <si>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</si>
  <si>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</si>
  <si>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</si>
  <si>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</si>
  <si>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</si>
  <si>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</si>
  <si>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</si>
  <si>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</si>
  <si>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</si>
  <si>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</si>
  <si>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</si>
  <si>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</si>
  <si>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</si>
  <si>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</si>
  <si>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</si>
  <si>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</si>
  <si>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</si>
  <si>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</si>
  <si>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</si>
  <si>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</si>
  <si>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</si>
  <si>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</si>
  <si>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</si>
  <si>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</si>
  <si>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</si>
  <si>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</si>
  <si>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</si>
  <si>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</si>
  <si>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</si>
  <si>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</si>
  <si>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</si>
  <si>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</si>
  <si>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</si>
  <si>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</si>
  <si>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</si>
  <si>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</si>
  <si>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</si>
  <si>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</si>
  <si>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</si>
  <si>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</si>
  <si>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</si>
  <si>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</si>
  <si>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</si>
  <si>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</si>
  <si>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</si>
  <si>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</si>
  <si>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</si>
  <si>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</si>
  <si>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</si>
  <si>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</si>
  <si>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</si>
  <si>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</si>
  <si>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</si>
  <si>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</si>
  <si>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</si>
  <si>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</si>
  <si>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</si>
  <si>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</si>
  <si>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</si>
  <si>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</si>
  <si>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</si>
  <si>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</si>
  <si>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</si>
  <si>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</si>
  <si>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</si>
  <si>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</si>
  <si>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</si>
  <si>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</si>
  <si>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</si>
  <si>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</si>
  <si>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</si>
  <si>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</si>
  <si>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</si>
  <si>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</si>
  <si>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</si>
  <si>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</si>
  <si>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</si>
  <si>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</si>
  <si>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</si>
  <si>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</si>
  <si>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</si>
  <si>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</si>
  <si>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</si>
  <si>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</si>
  <si>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</si>
  <si>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</si>
  <si>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</si>
  <si>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</si>
  <si>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</si>
  <si>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</si>
  <si>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</si>
  <si>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</si>
  <si>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</si>
  <si>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</si>
  <si>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</si>
  <si>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</si>
  <si>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</si>
  <si>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</si>
  <si>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</si>
  <si>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</si>
  <si>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</si>
  <si>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</si>
  <si>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</si>
  <si>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</si>
  <si>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</si>
  <si>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</si>
  <si>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</si>
  <si>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</si>
  <si>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</si>
  <si>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</si>
  <si>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</si>
  <si>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</si>
  <si>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</si>
  <si>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</si>
  <si>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</si>
  <si>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</si>
  <si>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</si>
  <si>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</si>
  <si>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</si>
  <si>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</si>
  <si>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</si>
  <si>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</si>
  <si>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</si>
  <si>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</si>
  <si>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</si>
  <si>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</si>
  <si>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</si>
  <si>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</si>
  <si>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</si>
  <si>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</si>
  <si>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</si>
  <si>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</si>
  <si>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</si>
  <si>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</si>
  <si>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</si>
  <si>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</si>
  <si>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</si>
  <si>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</si>
  <si>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</si>
  <si>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</si>
  <si>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</si>
  <si>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</si>
  <si>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</si>
  <si>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</si>
  <si>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</si>
  <si>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</si>
  <si>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</si>
  <si>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</si>
  <si>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</si>
  <si>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</si>
  <si>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</si>
  <si>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</si>
  <si>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</si>
  <si>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</si>
  <si>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</si>
  <si>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</si>
  <si>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</si>
  <si>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</si>
  <si>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</si>
  <si>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</si>
  <si>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</si>
  <si>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</si>
  <si>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</si>
  <si>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</si>
  <si>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</si>
  <si>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</si>
  <si>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</si>
  <si>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</si>
  <si>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</si>
  <si>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</si>
  <si>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</si>
  <si>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</si>
  <si>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</si>
  <si>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</si>
  <si>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</si>
  <si>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</si>
  <si>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</si>
  <si>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</si>
  <si>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</si>
  <si>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</si>
  <si>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</si>
  <si>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</si>
  <si>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</si>
  <si>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</si>
  <si>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</si>
  <si>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</si>
  <si>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</si>
  <si>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</si>
  <si>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</si>
  <si>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</si>
  <si>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</si>
  <si>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</si>
  <si>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</si>
  <si>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</si>
  <si>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</si>
  <si>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</si>
  <si>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</si>
  <si>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</si>
  <si>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</si>
  <si>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</si>
  <si>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</si>
  <si>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</si>
  <si>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</si>
  <si>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</si>
  <si>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</si>
  <si>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</si>
  <si>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</si>
  <si>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</si>
  <si>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</si>
  <si>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</si>
  <si>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</si>
  <si>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</si>
  <si>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</si>
  <si>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</si>
  <si>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</si>
  <si>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</si>
  <si>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</si>
  <si>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</si>
  <si>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</si>
  <si>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</si>
  <si>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</si>
  <si>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</si>
  <si>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</si>
  <si>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</si>
  <si>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</si>
  <si>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</si>
  <si>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</si>
  <si>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</si>
  <si>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</si>
  <si>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</si>
  <si>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</si>
  <si>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</si>
  <si>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</si>
  <si>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</si>
  <si>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</si>
  <si>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</si>
  <si>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</si>
  <si>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</si>
  <si>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</si>
  <si>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</si>
  <si>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</si>
  <si>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</si>
  <si>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</si>
  <si>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</si>
  <si>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</si>
  <si>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</si>
  <si>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</si>
  <si>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</si>
  <si>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</si>
  <si>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</si>
  <si>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</si>
  <si>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</si>
  <si>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</si>
  <si>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</si>
  <si>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</si>
  <si>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</si>
  <si>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</si>
  <si>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</si>
  <si>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</si>
  <si>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</si>
  <si>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</si>
  <si>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</si>
  <si>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</si>
  <si>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</si>
  <si>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</si>
  <si>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</si>
  <si>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</si>
  <si>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</si>
  <si>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</si>
  <si>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</si>
  <si>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</si>
  <si>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</si>
  <si>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</si>
  <si>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</si>
  <si>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</si>
  <si>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</si>
  <si>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</si>
  <si>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</si>
  <si>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</si>
  <si>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</si>
  <si>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</si>
  <si>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</si>
  <si>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</si>
  <si>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</si>
  <si>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</si>
  <si>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</si>
  <si>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</si>
  <si>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</si>
  <si>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</si>
  <si>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</si>
  <si>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</si>
  <si>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</si>
  <si>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</si>
  <si>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</si>
  <si>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</si>
  <si>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</si>
  <si>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</si>
  <si>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</si>
  <si>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</si>
  <si>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</si>
  <si>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</si>
  <si>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</si>
  <si>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</si>
  <si>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</si>
  <si>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</si>
  <si>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</si>
  <si>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</si>
  <si>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</si>
  <si>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</si>
  <si>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</si>
  <si>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</si>
  <si>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</si>
  <si>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</si>
  <si>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</si>
  <si>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</si>
  <si>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</si>
  <si>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</si>
  <si>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</si>
  <si>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</si>
  <si>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</si>
  <si>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</si>
  <si>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</si>
  <si>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</si>
  <si>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</si>
  <si>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</si>
  <si>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</si>
  <si>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</si>
  <si>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</si>
  <si>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</si>
  <si>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</si>
  <si>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</si>
  <si>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</si>
  <si>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</si>
  <si>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</si>
  <si>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</si>
  <si>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</si>
  <si>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</si>
  <si>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</si>
  <si>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</si>
  <si>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</si>
  <si>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</si>
  <si>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</si>
  <si>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</si>
  <si>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</si>
  <si>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</si>
  <si>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</si>
  <si>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</si>
  <si>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</si>
  <si>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</si>
  <si>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</si>
  <si>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</si>
  <si>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</si>
  <si>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</si>
  <si>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</si>
  <si>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</si>
  <si>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</si>
  <si>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</si>
  <si>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</si>
  <si>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</si>
  <si>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</si>
  <si>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</si>
  <si>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</si>
  <si>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</si>
  <si>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</si>
  <si>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</si>
  <si>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</si>
  <si>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</si>
  <si>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</si>
  <si>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</si>
  <si>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</si>
  <si>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</si>
  <si>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</si>
  <si>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</si>
  <si>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</si>
  <si>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</si>
  <si>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</si>
  <si>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</si>
  <si>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</si>
  <si>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</si>
  <si>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</si>
  <si>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</si>
  <si>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</si>
  <si>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</si>
  <si>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</si>
  <si>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</si>
  <si>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</si>
  <si>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</si>
  <si>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</si>
  <si>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</si>
  <si>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</si>
  <si>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</si>
  <si>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</si>
  <si>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</si>
  <si>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</si>
  <si>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</si>
  <si>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</si>
  <si>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</si>
  <si>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</si>
  <si>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</si>
  <si>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</si>
  <si>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</si>
  <si>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</si>
  <si>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</si>
  <si>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</si>
  <si>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</si>
  <si>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</si>
  <si>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</si>
  <si>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</si>
  <si>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</si>
  <si>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</si>
  <si>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</si>
  <si>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</si>
  <si>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</si>
  <si>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</si>
  <si>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</si>
  <si>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</si>
  <si>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</si>
  <si>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</si>
  <si>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</si>
  <si>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</si>
  <si>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</si>
  <si>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</si>
  <si>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</si>
  <si>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</si>
  <si>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</si>
  <si>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</si>
  <si>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</si>
  <si>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</si>
  <si>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</si>
  <si>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</si>
  <si>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</si>
  <si>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</si>
  <si>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</si>
  <si>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</si>
  <si>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</si>
  <si>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</si>
  <si>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</si>
  <si>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</si>
  <si>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</si>
  <si>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</si>
  <si>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</si>
  <si>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</si>
  <si>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</si>
  <si>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</si>
  <si>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</si>
  <si>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</si>
  <si>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</si>
  <si>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</si>
  <si>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</si>
  <si>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</si>
  <si>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</si>
  <si>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</si>
  <si>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</si>
  <si>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</si>
  <si>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</si>
  <si>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</si>
  <si>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</si>
  <si>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</si>
  <si>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</si>
  <si>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</si>
  <si>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</si>
  <si>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</si>
  <si>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</si>
  <si>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</si>
  <si>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</si>
  <si>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</si>
  <si>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</si>
  <si>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</si>
  <si>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</si>
  <si>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</si>
  <si>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</si>
  <si>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</si>
  <si>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</si>
  <si>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</si>
  <si>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</si>
  <si>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</si>
  <si>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</si>
  <si>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</si>
  <si>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</si>
  <si>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</si>
  <si>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</si>
  <si>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</si>
  <si>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</si>
  <si>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</si>
  <si>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</si>
  <si>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</si>
  <si>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</si>
  <si>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</si>
  <si>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</si>
  <si>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</si>
  <si>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</si>
  <si>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</si>
  <si>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</si>
  <si>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</si>
  <si>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</si>
  <si>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</si>
  <si>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</si>
  <si>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</si>
  <si>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</si>
  <si>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</si>
  <si>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</si>
  <si>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</si>
  <si>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</si>
  <si>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</si>
  <si>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</si>
  <si>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</si>
  <si>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</si>
  <si>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</si>
  <si>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</si>
  <si>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</si>
  <si>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</si>
  <si>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</si>
  <si>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</si>
  <si>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</si>
  <si>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</si>
  <si>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</si>
  <si>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</si>
  <si>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</si>
  <si>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</si>
  <si>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</si>
  <si>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</si>
  <si>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</si>
  <si>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</si>
  <si>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</si>
  <si>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</si>
  <si>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</si>
  <si>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</si>
  <si>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</si>
  <si>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</si>
  <si>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</si>
  <si>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</si>
  <si>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</si>
  <si>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</si>
  <si>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</si>
  <si>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</si>
  <si>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</si>
  <si>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</si>
  <si>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</si>
  <si>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</si>
  <si>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</si>
  <si>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</si>
  <si>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</si>
  <si>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</si>
  <si>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</si>
  <si>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</si>
  <si>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</si>
  <si>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</si>
  <si>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</si>
  <si>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</si>
  <si>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</si>
  <si>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</si>
  <si>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</si>
  <si>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</si>
  <si>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</si>
  <si>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</si>
  <si>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</si>
  <si>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</si>
  <si>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</si>
  <si>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</si>
  <si>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</si>
  <si>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</si>
  <si>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</si>
  <si>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</si>
  <si>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</si>
  <si>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</si>
  <si>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</si>
  <si>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</si>
  <si>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</si>
  <si>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</si>
  <si>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</si>
  <si>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</si>
  <si>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</si>
  <si>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</si>
  <si>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</si>
  <si>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</si>
  <si>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</si>
  <si>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</si>
  <si>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</si>
  <si>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</si>
  <si>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</si>
  <si>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</si>
  <si>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</si>
  <si>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</si>
  <si>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</si>
  <si>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</si>
  <si>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</si>
  <si>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</si>
  <si>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</si>
  <si>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</si>
  <si>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</si>
  <si>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</si>
  <si>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</si>
  <si>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</si>
  <si>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</si>
  <si>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</si>
  <si>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</si>
  <si>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</si>
  <si>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</si>
  <si>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</si>
  <si>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</si>
  <si>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</si>
  <si>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</si>
  <si>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</si>
  <si>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</si>
  <si>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</si>
  <si>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</si>
  <si>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</si>
  <si>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</si>
  <si>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</si>
  <si>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</si>
  <si>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</si>
  <si>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</si>
  <si>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</si>
  <si>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</si>
  <si>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</si>
  <si>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</si>
  <si>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</si>
  <si>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</si>
  <si>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</si>
  <si>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</si>
  <si>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</si>
  <si>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</si>
  <si>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</si>
  <si>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</si>
  <si>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</si>
  <si>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</si>
  <si>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</si>
  <si>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</si>
  <si>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</si>
  <si>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</si>
  <si>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</si>
  <si>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</si>
  <si>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</si>
  <si>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</si>
  <si>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</si>
  <si>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</si>
  <si>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</si>
  <si>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</si>
  <si>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</si>
  <si>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</si>
  <si>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</si>
  <si>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</si>
  <si>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</si>
  <si>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</si>
  <si>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</si>
  <si>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</si>
  <si>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</si>
  <si>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</si>
  <si>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</si>
  <si>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</si>
  <si>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</si>
  <si>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</si>
  <si>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</si>
  <si>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</si>
  <si>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</si>
  <si>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</si>
  <si>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</si>
  <si>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</si>
  <si>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</si>
  <si>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</si>
  <si>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</si>
  <si>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</si>
  <si>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</si>
  <si>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</si>
  <si>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</si>
  <si>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</si>
  <si>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</si>
  <si>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</si>
  <si>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</si>
  <si>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</si>
  <si>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</si>
  <si>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</si>
  <si>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</si>
  <si>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</si>
  <si>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</si>
  <si>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</si>
  <si>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</si>
  <si>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</si>
  <si>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</si>
  <si>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</si>
  <si>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</si>
  <si>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</si>
  <si>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</si>
  <si>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</si>
  <si>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</si>
  <si>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</si>
  <si>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</si>
  <si>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</si>
  <si>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</si>
  <si>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</si>
  <si>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</si>
  <si>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</si>
  <si>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</si>
  <si>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</si>
  <si>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</si>
  <si>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</si>
  <si>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</si>
  <si>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</si>
  <si>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</si>
  <si>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</si>
  <si>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</si>
  <si>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</si>
  <si>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</si>
  <si>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</si>
  <si>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</si>
  <si>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</si>
  <si>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</si>
  <si>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</si>
  <si>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</si>
  <si>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</si>
  <si>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</si>
  <si>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</si>
  <si>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</si>
  <si>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</si>
  <si>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</si>
  <si>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</si>
  <si>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</si>
  <si>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</si>
  <si>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</si>
  <si>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</si>
  <si>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</si>
  <si>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</si>
  <si>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</si>
  <si>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</si>
  <si>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</si>
  <si>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</si>
  <si>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</si>
  <si>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</si>
  <si>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</si>
  <si>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</si>
  <si>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</si>
  <si>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</si>
  <si>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</si>
  <si>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</si>
  <si>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</si>
  <si>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</si>
  <si>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</si>
  <si>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</si>
  <si>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</si>
  <si>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</si>
  <si>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</si>
  <si>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</si>
  <si>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</si>
  <si>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</si>
  <si>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</si>
  <si>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</si>
  <si>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</si>
  <si>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</si>
  <si>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</si>
  <si>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</si>
  <si>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</si>
  <si>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</si>
  <si>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</si>
  <si>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</si>
  <si>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</si>
  <si>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</si>
  <si>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</si>
  <si>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</si>
  <si>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</si>
  <si>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</si>
  <si>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</si>
  <si>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</si>
  <si>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</si>
  <si>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</si>
  <si>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</si>
  <si>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</si>
  <si>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</si>
  <si>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</si>
  <si>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</si>
  <si>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</si>
  <si>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</si>
  <si>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</si>
  <si>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</si>
  <si>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</si>
  <si>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</si>
  <si>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</si>
  <si>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</si>
  <si>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</si>
  <si>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</si>
  <si>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</si>
  <si>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</si>
  <si>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</si>
  <si>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</si>
  <si>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</si>
  <si>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</si>
  <si>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</si>
  <si>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</si>
  <si>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</si>
  <si>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</si>
  <si>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</si>
  <si>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</si>
  <si>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</si>
  <si>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</si>
  <si>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</si>
  <si>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</si>
  <si>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</si>
  <si>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</si>
  <si>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</si>
  <si>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</si>
  <si>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</si>
  <si>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</si>
  <si>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</si>
  <si>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</si>
  <si>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</si>
  <si>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</si>
  <si>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</si>
  <si>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</si>
  <si>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</si>
  <si>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</si>
  <si>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</si>
  <si>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</si>
  <si>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</si>
  <si>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</si>
  <si>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</si>
  <si>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</si>
  <si>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</si>
  <si>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</si>
  <si>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</si>
  <si>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</si>
  <si>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</si>
  <si>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</si>
  <si>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</si>
  <si>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</si>
  <si>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</si>
  <si>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</si>
  <si>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</si>
  <si>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</si>
  <si>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</si>
  <si>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</si>
  <si>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</si>
  <si>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</si>
  <si>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</si>
  <si>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</si>
  <si>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</si>
  <si>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</si>
  <si>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</si>
  <si>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</si>
  <si>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</si>
  <si>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</si>
  <si>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</si>
  <si>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</si>
  <si>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</si>
  <si>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</si>
  <si>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</si>
  <si>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</si>
  <si>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</si>
  <si>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</si>
  <si>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</si>
  <si>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</si>
  <si>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</si>
  <si>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</si>
  <si>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</si>
  <si>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</si>
  <si>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</si>
  <si>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</si>
  <si>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</si>
  <si>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</si>
  <si>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</si>
  <si>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</si>
  <si>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</si>
  <si>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</si>
  <si>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</si>
  <si>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</si>
  <si>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</si>
  <si>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</si>
  <si>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</si>
  <si>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</si>
  <si>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</si>
  <si>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</si>
  <si>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</si>
  <si>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</si>
  <si>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</si>
  <si>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</si>
  <si>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</si>
  <si>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</si>
  <si>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</si>
  <si>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</si>
  <si>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</si>
  <si>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</si>
  <si>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</si>
  <si>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</si>
  <si>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</si>
  <si>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</si>
  <si>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</si>
  <si>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</si>
  <si>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</si>
  <si>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</si>
  <si>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</si>
  <si>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</si>
  <si>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</si>
  <si>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</si>
  <si>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</si>
  <si>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</si>
  <si>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</si>
  <si>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</si>
  <si>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</si>
  <si>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</si>
  <si>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</si>
  <si>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</si>
  <si>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</si>
  <si>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</si>
  <si>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</si>
  <si>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</si>
  <si>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</si>
  <si>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</si>
  <si>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</si>
  <si>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</si>
  <si>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</si>
  <si>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</si>
  <si>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</si>
  <si>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</si>
  <si>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</si>
  <si>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</si>
  <si>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</si>
  <si>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</si>
  <si>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</si>
  <si>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</si>
  <si>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</si>
  <si>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</si>
  <si>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</si>
  <si>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</si>
  <si>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</si>
  <si>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</si>
  <si>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</si>
  <si>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</si>
  <si>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</si>
  <si>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</si>
  <si>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</si>
  <si>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</si>
  <si>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</si>
  <si>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</si>
  <si>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</si>
  <si>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</si>
  <si>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</si>
  <si>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</si>
  <si>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</si>
  <si>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</si>
  <si>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</si>
  <si>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</si>
  <si>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</si>
  <si>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</si>
  <si>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</si>
  <si>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</si>
  <si>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</si>
  <si>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</si>
  <si>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</si>
  <si>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</si>
  <si>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</si>
  <si>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</si>
  <si>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</si>
  <si>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</si>
  <si>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</si>
  <si>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</si>
  <si>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</si>
  <si>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</si>
  <si>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</si>
  <si>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</si>
  <si>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</si>
  <si>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</si>
  <si>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</si>
  <si>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</si>
  <si>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</si>
  <si>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</si>
  <si>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</si>
  <si>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</si>
  <si>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</si>
  <si>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</si>
  <si>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</si>
  <si>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</si>
  <si>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</si>
  <si>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</si>
  <si>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</si>
  <si>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</si>
  <si>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</si>
  <si>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</si>
  <si>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</si>
  <si>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</si>
  <si>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</si>
  <si>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</si>
  <si>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</si>
  <si>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</si>
  <si>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</si>
  <si>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</si>
  <si>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</si>
  <si>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</si>
  <si>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</si>
  <si>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</si>
  <si>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</si>
  <si>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</si>
  <si>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</si>
  <si>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</si>
  <si>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</si>
  <si>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</si>
  <si>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</si>
  <si>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</si>
  <si>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</si>
  <si>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</si>
  <si>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</si>
  <si>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</si>
  <si>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</si>
  <si>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</si>
  <si>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</si>
  <si>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</si>
  <si>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</si>
  <si>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</si>
  <si>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</si>
  <si>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</si>
  <si>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</si>
  <si>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</si>
  <si>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</si>
  <si>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</si>
  <si>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</si>
  <si>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</si>
  <si>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</si>
  <si>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</si>
  <si>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</si>
  <si>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</si>
  <si>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</si>
  <si>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</si>
  <si>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</si>
  <si>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</si>
  <si>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</si>
  <si>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</si>
  <si>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</si>
  <si>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</si>
  <si>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</si>
  <si>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</si>
  <si>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</si>
  <si>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</si>
  <si>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</si>
  <si>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</si>
  <si>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</si>
  <si>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</si>
  <si>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</si>
  <si>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</si>
  <si>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</si>
  <si>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</si>
  <si>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</si>
  <si>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</si>
  <si>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</si>
  <si>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</si>
  <si>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</si>
  <si>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</si>
  <si>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</si>
  <si>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</si>
  <si>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</si>
  <si>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</si>
  <si>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</si>
  <si>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</si>
  <si>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</si>
  <si>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</si>
  <si>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</si>
  <si>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</si>
  <si>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</si>
  <si>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</si>
  <si>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</si>
  <si>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</si>
  <si>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</si>
  <si>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</si>
  <si>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</si>
  <si>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</si>
  <si>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</si>
  <si>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</si>
  <si>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</si>
  <si>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</si>
  <si>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</si>
  <si>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</si>
  <si>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</si>
  <si>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</si>
  <si>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</si>
  <si>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</si>
  <si>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</si>
  <si>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</si>
  <si>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</si>
  <si>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</si>
  <si>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</si>
  <si>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</si>
  <si>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</si>
  <si>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</si>
  <si>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</si>
  <si>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</si>
  <si>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</si>
  <si>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</si>
  <si>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</si>
  <si>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</si>
  <si>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</si>
  <si>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</si>
  <si>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</si>
  <si>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</si>
  <si>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</si>
  <si>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</si>
  <si>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</si>
  <si>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</si>
  <si>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</si>
  <si>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</si>
  <si>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</si>
  <si>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</si>
  <si>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</si>
  <si>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</si>
  <si>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</si>
  <si>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</si>
  <si>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</si>
  <si>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</si>
  <si>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</si>
  <si>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</si>
  <si>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</si>
  <si>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</si>
  <si>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</si>
  <si>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</si>
  <si>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</si>
  <si>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</si>
  <si>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</si>
  <si>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</si>
  <si>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</si>
  <si>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</si>
  <si>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</si>
  <si>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</si>
  <si>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</si>
  <si>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</si>
  <si>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</si>
  <si>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</si>
  <si>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</si>
  <si>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</si>
  <si>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</si>
  <si>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</si>
  <si>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</si>
  <si>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</si>
  <si>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</si>
  <si>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</si>
  <si>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</si>
  <si>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</si>
  <si>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</si>
  <si>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</si>
  <si>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</si>
  <si>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</si>
  <si>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</si>
  <si>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</si>
  <si>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</si>
  <si>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</si>
  <si>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</si>
  <si>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</si>
  <si>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</si>
  <si>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</si>
  <si>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</si>
  <si>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</si>
  <si>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</si>
  <si>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</si>
  <si>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</si>
  <si>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</si>
  <si>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</si>
  <si>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</si>
  <si>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</si>
  <si>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</si>
  <si>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</si>
  <si>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</si>
  <si>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</si>
  <si>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</si>
  <si>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</si>
  <si>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</si>
  <si>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</si>
  <si>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</si>
  <si>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</si>
  <si>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</si>
  <si>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</si>
  <si>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</si>
  <si>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</si>
  <si>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</si>
  <si>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</si>
  <si>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</si>
  <si>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</si>
  <si>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</si>
  <si>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</si>
  <si>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</si>
  <si>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</si>
  <si>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</si>
  <si>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</si>
  <si>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</si>
  <si>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</si>
  <si>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</si>
  <si>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</si>
  <si>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</si>
  <si>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</si>
  <si>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</si>
  <si>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</si>
  <si>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</si>
  <si>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</si>
  <si>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</si>
  <si>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</si>
  <si>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</si>
  <si>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</si>
  <si>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</si>
  <si>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</si>
  <si>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</si>
  <si>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</si>
  <si>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</si>
  <si>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</si>
  <si>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</si>
  <si>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</si>
  <si>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</si>
  <si>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</si>
  <si>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</si>
  <si>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</si>
  <si>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</si>
  <si>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</si>
  <si>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</si>
  <si>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</si>
  <si>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</si>
  <si>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</si>
  <si>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</si>
  <si>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</si>
  <si>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</si>
  <si>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</si>
  <si>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</si>
  <si>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</si>
  <si>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</si>
  <si>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</si>
  <si>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</si>
  <si>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</si>
  <si>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</si>
  <si>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</si>
  <si>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</si>
  <si>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</si>
  <si>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</si>
  <si>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</si>
  <si>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</si>
  <si>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</si>
  <si>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</si>
  <si>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</si>
  <si>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</si>
  <si>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</si>
  <si>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</si>
  <si>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</si>
  <si>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</si>
  <si>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</si>
  <si>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</si>
  <si>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</si>
  <si>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</si>
  <si>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</si>
  <si>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</si>
  <si>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</si>
  <si>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</si>
  <si>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</si>
  <si>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</si>
  <si>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</si>
  <si>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</si>
  <si>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</si>
  <si>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</si>
  <si>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</si>
  <si>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</si>
  <si>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</si>
  <si>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</si>
  <si>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</si>
  <si>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</si>
  <si>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</si>
  <si>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</si>
  <si>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</si>
  <si>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</si>
  <si>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</si>
  <si>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</si>
  <si>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</si>
  <si>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</si>
  <si>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</si>
  <si>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</si>
  <si>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</si>
  <si>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</si>
  <si>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</si>
  <si>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</si>
  <si>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</si>
  <si>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</si>
  <si>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</si>
  <si>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</si>
  <si>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</si>
  <si>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</si>
  <si>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</si>
  <si>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</si>
  <si>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</si>
  <si>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</si>
  <si>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</si>
  <si>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</si>
  <si>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</si>
  <si>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</si>
  <si>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</si>
  <si>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</si>
  <si>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</si>
  <si>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</si>
  <si>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</si>
  <si>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</si>
  <si>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</si>
  <si>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</si>
  <si>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</si>
  <si>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</si>
  <si>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</si>
  <si>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</si>
  <si>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</si>
  <si>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</si>
  <si>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</si>
  <si>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</si>
  <si>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</si>
  <si>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</si>
  <si>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</si>
  <si>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</si>
  <si>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</si>
  <si>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</si>
  <si>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</si>
  <si>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</si>
  <si>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</si>
  <si>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</si>
  <si>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</si>
  <si>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</si>
  <si>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</si>
  <si>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</si>
  <si>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</si>
  <si>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</si>
  <si>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</si>
  <si>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</si>
  <si>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</si>
  <si>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</si>
  <si>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</si>
  <si>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</si>
  <si>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</si>
  <si>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</si>
  <si>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</si>
  <si>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</si>
  <si>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</si>
  <si>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</si>
  <si>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</si>
  <si>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</si>
  <si>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</si>
  <si>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</si>
  <si>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</si>
  <si>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</si>
  <si>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</si>
  <si>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</si>
  <si>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</si>
  <si>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</si>
  <si>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</si>
  <si>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</si>
  <si>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</si>
  <si>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</si>
  <si>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</si>
  <si>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</si>
  <si>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</si>
  <si>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</si>
  <si>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</si>
  <si>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</si>
  <si>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</si>
  <si>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</si>
  <si>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</si>
  <si>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</si>
  <si>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</si>
  <si>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</si>
  <si>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</si>
  <si>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</si>
  <si>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</si>
  <si>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</si>
  <si>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</si>
  <si>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</si>
  <si>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</si>
  <si>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</si>
  <si>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</si>
  <si>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</si>
  <si>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</si>
  <si>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</si>
  <si>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</si>
  <si>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</si>
  <si>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</si>
  <si>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</si>
  <si>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</si>
  <si>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</si>
  <si>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</si>
  <si>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</si>
  <si>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</si>
  <si>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</si>
  <si>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</si>
  <si>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</si>
  <si>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</si>
  <si>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</si>
  <si>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</si>
  <si>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</si>
  <si>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</si>
  <si>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</si>
  <si>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</si>
  <si>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</si>
  <si>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</si>
  <si>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</si>
  <si>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</si>
  <si>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</si>
  <si>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</si>
  <si>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</si>
  <si>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</si>
  <si>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</si>
  <si>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</si>
  <si>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</si>
  <si>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</si>
  <si>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</si>
  <si>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</si>
  <si>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</si>
  <si>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</si>
  <si>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</si>
  <si>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</si>
  <si>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</si>
  <si>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</si>
  <si>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</si>
  <si>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</si>
  <si>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</si>
  <si>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</si>
  <si>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</si>
  <si>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</si>
  <si>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</si>
  <si>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</si>
  <si>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</si>
  <si>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</si>
  <si>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</si>
  <si>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</si>
  <si>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</si>
  <si>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</si>
  <si>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</si>
  <si>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</si>
  <si>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</si>
  <si>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</si>
  <si>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</si>
  <si>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</si>
  <si>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</si>
  <si>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</si>
  <si>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</si>
  <si>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</si>
  <si>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</si>
  <si>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</si>
  <si>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</si>
  <si>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</si>
  <si>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</si>
  <si>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</si>
  <si>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</si>
  <si>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</si>
  <si>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</si>
  <si>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</si>
  <si>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</si>
  <si>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</si>
  <si>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</si>
  <si>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</si>
  <si>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</si>
  <si>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</si>
  <si>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</si>
  <si>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</si>
  <si>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</si>
  <si>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</si>
  <si>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</si>
  <si>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</si>
  <si>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</si>
  <si>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</si>
  <si>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</si>
  <si>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</si>
  <si>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</si>
  <si>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</si>
  <si>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</si>
  <si>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</si>
  <si>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</si>
  <si>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</si>
  <si>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</si>
  <si>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</si>
  <si>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</si>
  <si>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</si>
  <si>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</si>
  <si>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</si>
  <si>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</si>
  <si>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</si>
  <si>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</si>
  <si>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</si>
  <si>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</si>
  <si>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</si>
  <si>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</si>
  <si>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</si>
  <si>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</si>
  <si>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</si>
  <si>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</si>
  <si>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</si>
  <si>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</si>
  <si>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</si>
  <si>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</si>
  <si>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</si>
  <si>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</si>
  <si>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</si>
  <si>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</si>
  <si>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</si>
  <si>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</si>
  <si>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</si>
  <si>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</si>
  <si>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</si>
  <si>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</si>
  <si>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</si>
  <si>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</si>
  <si>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</si>
  <si>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</si>
  <si>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</si>
  <si>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</si>
  <si>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</si>
  <si>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</si>
  <si>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</si>
  <si>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</si>
  <si>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</si>
  <si>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</si>
  <si>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</si>
  <si>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</si>
  <si>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</si>
  <si>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</si>
  <si>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</si>
  <si>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</si>
  <si>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</si>
  <si>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</si>
  <si>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</si>
  <si>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</si>
  <si>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</si>
  <si>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</si>
  <si>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</si>
  <si>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</si>
  <si>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</si>
  <si>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</si>
  <si>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</si>
  <si>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</si>
  <si>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</si>
  <si>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</si>
  <si>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</si>
  <si>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</si>
  <si>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</si>
  <si>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</si>
  <si>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</si>
  <si>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</si>
  <si>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</si>
  <si>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</si>
  <si>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</si>
  <si>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</si>
  <si>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</si>
  <si>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</si>
  <si>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</si>
  <si>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</si>
  <si>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</si>
  <si>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</si>
  <si>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</si>
  <si>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</si>
  <si>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</si>
  <si>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</si>
  <si>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</si>
  <si>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</si>
  <si>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</si>
  <si>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</si>
  <si>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</si>
  <si>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</si>
  <si>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</si>
  <si>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</si>
  <si>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</si>
  <si>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</si>
  <si>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</si>
  <si>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</si>
  <si>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</si>
  <si>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</si>
  <si>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</si>
  <si>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</si>
  <si>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</si>
  <si>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</si>
  <si>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</si>
  <si>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</si>
  <si>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</si>
  <si>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</si>
  <si>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</si>
  <si>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</si>
  <si>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</si>
  <si>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</si>
  <si>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</si>
  <si>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</si>
  <si>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</si>
  <si>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</si>
  <si>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</si>
  <si>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</si>
  <si>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</si>
  <si>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</si>
  <si>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</si>
  <si>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</si>
  <si>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</si>
  <si>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</si>
  <si>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</si>
  <si>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</si>
  <si>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</si>
  <si>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</si>
  <si>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</si>
  <si>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</si>
  <si>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</si>
  <si>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</si>
  <si>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</si>
  <si>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</si>
  <si>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</si>
  <si>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</si>
  <si>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</si>
  <si>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</si>
  <si>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</si>
  <si>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</si>
  <si>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</si>
  <si>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</si>
  <si>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</si>
  <si>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</si>
  <si>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</si>
  <si>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</si>
  <si>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</si>
  <si>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</si>
  <si>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</si>
  <si>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</si>
  <si>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</si>
  <si>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</si>
  <si>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</si>
  <si>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</si>
  <si>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</si>
  <si>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</si>
  <si>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</si>
  <si>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</si>
  <si>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</si>
  <si>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</si>
  <si>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</si>
  <si>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</si>
  <si>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</si>
  <si>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</si>
  <si>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</si>
  <si>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</si>
  <si>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</si>
  <si>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</si>
  <si>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</si>
  <si>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</si>
  <si>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</si>
  <si>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</si>
  <si>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</si>
  <si>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</si>
  <si>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</si>
  <si>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</si>
  <si>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</si>
  <si>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</si>
  <si>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</si>
  <si>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</si>
  <si>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</si>
  <si>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</si>
  <si>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</si>
  <si>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</si>
  <si>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</si>
  <si>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</si>
  <si>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</si>
  <si>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</si>
  <si>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</si>
  <si>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</si>
  <si>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</si>
  <si>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</si>
  <si>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</si>
  <si>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</si>
  <si>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</si>
  <si>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</si>
  <si>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</si>
  <si>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</si>
  <si>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</si>
  <si>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</si>
  <si>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</si>
  <si>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</si>
  <si>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</si>
  <si>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</si>
  <si>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</si>
  <si>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</si>
  <si>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</si>
  <si>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</si>
  <si>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</si>
  <si>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</si>
  <si>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</si>
  <si>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</si>
  <si>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</si>
  <si>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</si>
  <si>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</si>
  <si>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</si>
  <si>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</si>
  <si>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</si>
  <si>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</si>
  <si>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</si>
  <si>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</si>
  <si>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</si>
  <si>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</si>
  <si>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</si>
  <si>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</si>
  <si>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</si>
  <si>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</si>
  <si>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</si>
  <si>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</si>
  <si>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</si>
  <si>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</si>
  <si>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</si>
  <si>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</si>
  <si>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</si>
  <si>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</si>
  <si>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</si>
  <si>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</si>
  <si>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</si>
  <si>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</si>
  <si>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</si>
  <si>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</si>
  <si>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</si>
  <si>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</si>
  <si>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</si>
  <si>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</si>
  <si>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</si>
  <si>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</si>
  <si>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</si>
  <si>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</si>
  <si>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</si>
  <si>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</si>
  <si>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</si>
  <si>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</si>
  <si>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</si>
  <si>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</si>
  <si>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</si>
  <si>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</si>
  <si>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</si>
  <si>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</si>
  <si>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</si>
  <si>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</si>
  <si>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</si>
  <si>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</si>
  <si>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</si>
  <si>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</si>
  <si>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</si>
  <si>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</si>
  <si>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</si>
  <si>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</si>
  <si>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</si>
  <si>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</si>
  <si>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</si>
  <si>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</si>
  <si>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</si>
  <si>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</si>
  <si>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</si>
  <si>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</si>
  <si>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</si>
  <si>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</si>
  <si>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</si>
  <si>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</si>
  <si>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</si>
  <si>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</si>
  <si>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</si>
  <si>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</si>
  <si>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</si>
  <si>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</si>
  <si>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</si>
  <si>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</si>
  <si>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</si>
  <si>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</si>
  <si>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</si>
  <si>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</si>
  <si>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</si>
  <si>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</si>
  <si>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</si>
  <si>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</si>
  <si>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</si>
  <si>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</si>
  <si>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</si>
  <si>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</si>
  <si>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</si>
  <si>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</si>
  <si>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</si>
  <si>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</si>
  <si>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</si>
  <si>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</si>
  <si>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</si>
  <si>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</si>
  <si>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</si>
  <si>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</si>
  <si>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</si>
  <si>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</si>
  <si>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</si>
  <si>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</si>
  <si>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</si>
  <si>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</si>
  <si>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</si>
  <si>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</si>
  <si>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</si>
  <si>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</si>
  <si>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</si>
  <si>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</si>
  <si>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</si>
  <si>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</si>
  <si>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</si>
  <si>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</si>
  <si>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</si>
  <si>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</si>
  <si>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</si>
  <si>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</si>
  <si>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</si>
  <si>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</si>
  <si>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</si>
  <si>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</si>
  <si>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</si>
  <si>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</si>
  <si>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</si>
  <si>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</si>
  <si>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</si>
  <si>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</si>
  <si>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</si>
  <si>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</si>
  <si>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</si>
  <si>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</si>
  <si>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</si>
  <si>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</si>
  <si>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</si>
  <si>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</si>
  <si>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</si>
  <si>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</si>
  <si>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</si>
  <si>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</si>
  <si>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</si>
  <si>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</si>
  <si>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</si>
  <si>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</si>
  <si>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</si>
  <si>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</si>
  <si>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</si>
  <si>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</si>
  <si>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</si>
  <si>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</si>
  <si>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</si>
  <si>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</si>
  <si>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</si>
  <si>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</si>
  <si>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</si>
  <si>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</si>
  <si>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</si>
  <si>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</si>
  <si>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</si>
  <si>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</si>
  <si>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</si>
  <si>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</si>
  <si>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</si>
  <si>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</si>
  <si>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</si>
  <si>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</si>
  <si>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</si>
  <si>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</si>
  <si>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</si>
  <si>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</si>
  <si>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</si>
  <si>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</si>
  <si>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</si>
  <si>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</si>
  <si>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</si>
  <si>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</si>
  <si>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</si>
  <si>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</si>
  <si>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</si>
  <si>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</si>
  <si>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</si>
  <si>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</si>
  <si>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</si>
  <si>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</si>
  <si>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</si>
  <si>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</si>
  <si>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</si>
  <si>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</si>
  <si>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</si>
  <si>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</si>
  <si>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</si>
  <si>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</si>
  <si>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</si>
  <si>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</si>
  <si>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</si>
  <si>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</si>
  <si>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</si>
  <si>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</si>
  <si>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</si>
  <si>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</si>
  <si>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</si>
  <si>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</si>
  <si>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</si>
  <si>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</si>
  <si>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</si>
  <si>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</si>
  <si>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</si>
  <si>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</si>
  <si>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</si>
  <si>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</si>
  <si>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</si>
  <si>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</si>
  <si>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</si>
  <si>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</si>
  <si>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</si>
  <si>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</si>
  <si>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</si>
  <si>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</si>
  <si>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</si>
  <si>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</si>
  <si>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</si>
  <si>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</si>
  <si>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</si>
  <si>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</si>
  <si>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</si>
  <si>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</si>
  <si>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</si>
  <si>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</si>
  <si>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</si>
  <si>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</si>
  <si>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</si>
  <si>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</si>
  <si>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</si>
  <si>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</si>
  <si>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</si>
  <si>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</si>
  <si>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</si>
  <si>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</si>
  <si>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</si>
  <si>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</si>
  <si>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</si>
  <si>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</si>
  <si>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</si>
  <si>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</si>
  <si>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</si>
  <si>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</si>
  <si>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</si>
  <si>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</si>
  <si>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</si>
  <si>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</si>
  <si>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</si>
  <si>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</si>
  <si>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</si>
  <si>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</si>
  <si>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</si>
  <si>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</si>
  <si>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</si>
  <si>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</si>
  <si>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</si>
  <si>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</si>
  <si>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</si>
  <si>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</si>
  <si>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</si>
  <si>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</si>
  <si>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</si>
  <si>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</si>
  <si>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</si>
  <si>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</si>
  <si>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</si>
  <si>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</si>
  <si>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</si>
  <si>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</si>
  <si>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</si>
  <si>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</si>
  <si>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</si>
  <si>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</si>
  <si>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</si>
  <si>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</si>
  <si>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</si>
  <si>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</si>
  <si>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</si>
  <si>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</si>
  <si>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</si>
  <si>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</si>
  <si>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</si>
  <si>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</si>
  <si>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</si>
  <si>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</si>
  <si>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</si>
  <si>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</si>
  <si>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</si>
  <si>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</si>
  <si>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</si>
  <si>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</si>
  <si>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</si>
  <si>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</si>
  <si>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</si>
  <si>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</si>
  <si>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</si>
  <si>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</si>
  <si>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</si>
  <si>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</si>
  <si>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</si>
  <si>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</si>
  <si>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</si>
  <si>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</si>
  <si>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</si>
  <si>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</si>
  <si>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</si>
  <si>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</si>
  <si>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</si>
  <si>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</si>
  <si>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</si>
  <si>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</si>
  <si>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</si>
  <si>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</si>
  <si>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</si>
  <si>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</si>
  <si>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</si>
  <si>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</si>
  <si>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</si>
  <si>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</si>
  <si>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</si>
  <si>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</si>
  <si>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</si>
  <si>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</si>
  <si>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</si>
  <si>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</si>
  <si>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</si>
  <si>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</si>
  <si>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</si>
  <si>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</si>
  <si>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</si>
  <si>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</si>
  <si>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</si>
  <si>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</si>
  <si>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</si>
  <si>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</si>
  <si>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</si>
  <si>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</si>
  <si>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</si>
  <si>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</si>
  <si>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</si>
  <si>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</si>
  <si>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</si>
  <si>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</si>
  <si>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</si>
  <si>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</si>
  <si>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</si>
  <si>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</si>
  <si>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</si>
  <si>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</si>
  <si>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</si>
  <si>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</si>
  <si>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</si>
  <si>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</si>
  <si>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</si>
  <si>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</si>
  <si>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</si>
  <si>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</si>
  <si>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</si>
  <si>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</si>
  <si>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</si>
  <si>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</si>
  <si>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</si>
  <si>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</si>
  <si>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</si>
  <si>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</si>
  <si>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</si>
  <si>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</si>
  <si>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</si>
  <si>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</si>
  <si>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</si>
  <si>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</si>
  <si>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</si>
  <si>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</si>
  <si>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</si>
  <si>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</si>
  <si>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</si>
  <si>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</si>
  <si>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</si>
  <si>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</si>
  <si>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</si>
  <si>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</si>
  <si>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</si>
  <si>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</si>
  <si>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</si>
  <si>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</si>
  <si>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</si>
  <si>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</si>
  <si>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</si>
  <si>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</si>
  <si>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</si>
  <si>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</si>
  <si>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</si>
  <si>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</si>
  <si>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</si>
  <si>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</si>
  <si>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</si>
  <si>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</si>
  <si>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</si>
  <si>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</si>
  <si>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</si>
  <si>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</si>
  <si>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</si>
  <si>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</si>
  <si>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</si>
  <si>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</si>
  <si>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</si>
  <si>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</si>
  <si>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</si>
  <si>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</si>
  <si>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</si>
  <si>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</si>
  <si>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</si>
  <si>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</si>
  <si>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</si>
  <si>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</si>
  <si>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</si>
  <si>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</si>
  <si>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</si>
  <si>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</si>
  <si>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</si>
  <si>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</si>
  <si>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</si>
  <si>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</si>
  <si>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</si>
  <si>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</si>
  <si>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</si>
  <si>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</si>
  <si>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</si>
  <si>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</si>
  <si>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</si>
  <si>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</si>
  <si>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</si>
  <si>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</si>
  <si>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</si>
  <si>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</si>
  <si>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</si>
  <si>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</si>
  <si>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</si>
  <si>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</si>
  <si>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</si>
  <si>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</si>
  <si>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</si>
  <si>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</si>
  <si>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</si>
  <si>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</si>
  <si>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</si>
  <si>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</si>
  <si>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</si>
  <si>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</si>
  <si>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</si>
  <si>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</si>
  <si>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</si>
  <si>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</si>
  <si>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</si>
  <si>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</si>
  <si>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</si>
  <si>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</si>
  <si>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</si>
  <si>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</si>
  <si>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</si>
  <si>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</si>
  <si>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</si>
  <si>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</si>
  <si>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</si>
  <si>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</si>
  <si>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</si>
  <si>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</si>
  <si>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</si>
  <si>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</si>
  <si>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</si>
  <si>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</si>
  <si>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</si>
  <si>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</si>
  <si>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</si>
  <si>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</si>
  <si>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</si>
  <si>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</si>
  <si>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</si>
  <si>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</si>
  <si>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</si>
  <si>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</si>
  <si>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</si>
  <si>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</si>
  <si>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</si>
  <si>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</si>
  <si>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</si>
  <si>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</si>
  <si>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</si>
  <si>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</si>
  <si>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</si>
  <si>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</si>
  <si>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</si>
  <si>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</si>
  <si>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</si>
  <si>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</si>
  <si>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</si>
  <si>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</si>
  <si>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</si>
  <si>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</si>
  <si>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</si>
  <si>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</si>
  <si>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</si>
  <si>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</si>
  <si>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</si>
  <si>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</si>
  <si>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</si>
  <si>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</si>
  <si>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</si>
  <si>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</si>
  <si>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</si>
  <si>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</si>
  <si>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</si>
  <si>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</si>
  <si>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</si>
  <si>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</si>
  <si>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</si>
  <si>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</si>
  <si>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</si>
  <si>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</si>
  <si>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</si>
  <si>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</si>
  <si>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</si>
  <si>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</si>
  <si>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</si>
  <si>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</si>
  <si>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</si>
  <si>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</si>
  <si>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</si>
  <si>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</si>
  <si>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</si>
  <si>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</si>
  <si>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</si>
  <si>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</si>
  <si>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</si>
  <si>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</si>
  <si>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</si>
  <si>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</si>
  <si>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</si>
  <si>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</si>
  <si>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</si>
  <si>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</si>
  <si>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</si>
  <si>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</si>
  <si>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</si>
  <si>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</si>
  <si>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</si>
  <si>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</si>
  <si>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</si>
  <si>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</si>
  <si>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</si>
  <si>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</si>
  <si>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</si>
  <si>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</si>
  <si>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</si>
  <si>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</si>
  <si>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</si>
  <si>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</si>
  <si>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</si>
  <si>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</si>
  <si>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</si>
  <si>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</si>
  <si>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</si>
  <si>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</si>
  <si>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</si>
  <si>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</si>
  <si>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</si>
  <si>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</si>
  <si>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</si>
  <si>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</si>
  <si>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</si>
  <si>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</si>
  <si>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</si>
  <si>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</si>
  <si>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</si>
  <si>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</si>
  <si>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</si>
  <si>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</si>
  <si>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</si>
  <si>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</si>
  <si>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</si>
  <si>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</si>
  <si>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</si>
  <si>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</si>
  <si>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</si>
  <si>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</si>
  <si>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</si>
  <si>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</si>
  <si>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</si>
  <si>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</si>
  <si>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</si>
  <si>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</si>
  <si>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</si>
  <si>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</si>
  <si>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</si>
  <si>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</si>
  <si>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</si>
  <si>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</si>
  <si>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</si>
  <si>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</si>
  <si>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</si>
  <si>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</si>
  <si>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</si>
  <si>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</si>
  <si>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</si>
  <si>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</si>
  <si>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</si>
  <si>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</si>
  <si>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</si>
  <si>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</si>
  <si>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</si>
  <si>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</si>
  <si>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</si>
  <si>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</si>
  <si>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</si>
  <si>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</si>
  <si>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</si>
  <si>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</si>
  <si>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</si>
  <si>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</si>
  <si>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</si>
  <si>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</si>
  <si>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</si>
  <si>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</si>
  <si>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</si>
  <si>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</si>
  <si>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</si>
  <si>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</si>
  <si>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</si>
  <si>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</si>
  <si>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</si>
  <si>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</si>
  <si>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</si>
  <si>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</si>
  <si>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</si>
  <si>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</si>
  <si>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</si>
  <si>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</si>
  <si>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</si>
  <si>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</si>
  <si>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</si>
  <si>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</si>
  <si>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</si>
  <si>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</si>
  <si>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</si>
  <si>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</si>
  <si>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</si>
  <si>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</si>
  <si>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</si>
  <si>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</si>
  <si>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</si>
  <si>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</si>
  <si>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</si>
  <si>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</si>
  <si>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</si>
  <si>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</si>
  <si>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</si>
  <si>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</si>
  <si>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</si>
  <si>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</si>
  <si>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</si>
  <si>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</si>
  <si>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</si>
  <si>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</si>
  <si>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</si>
  <si>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</si>
  <si>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</si>
  <si>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</si>
  <si>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</si>
  <si>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</si>
  <si>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</si>
  <si>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</si>
  <si>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</si>
  <si>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</si>
  <si>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</si>
  <si>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</si>
  <si>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</si>
  <si>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</si>
  <si>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</si>
  <si>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</si>
  <si>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</si>
  <si>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</si>
  <si>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</si>
  <si>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</si>
  <si>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</si>
  <si>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</si>
  <si>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</si>
  <si>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</si>
  <si>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</si>
  <si>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</si>
  <si>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</si>
  <si>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</si>
  <si>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</si>
  <si>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</si>
  <si>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</si>
  <si>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</si>
  <si>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</si>
  <si>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</si>
  <si>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</si>
  <si>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</si>
  <si>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</si>
  <si>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</si>
  <si>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</si>
  <si>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</si>
  <si>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</si>
  <si>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</si>
  <si>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</si>
  <si>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</si>
  <si>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</si>
  <si>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</si>
  <si>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</si>
  <si>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</si>
  <si>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</si>
  <si>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</si>
  <si>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</si>
  <si>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</si>
  <si>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</si>
  <si>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</si>
  <si>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</si>
  <si>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</si>
  <si>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</si>
  <si>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</si>
  <si>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</si>
  <si>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</si>
  <si>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</si>
  <si>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</si>
  <si>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</si>
  <si>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</si>
  <si>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</si>
  <si>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</si>
  <si>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</si>
  <si>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</si>
  <si>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</si>
  <si>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</si>
  <si>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</si>
  <si>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</si>
  <si>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</si>
  <si>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</si>
  <si>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</si>
  <si>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</si>
  <si>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</si>
  <si>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</si>
  <si>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</si>
  <si>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</si>
  <si>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</si>
  <si>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</si>
  <si>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</si>
  <si>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</si>
  <si>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</si>
  <si>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</si>
  <si>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</si>
  <si>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</si>
  <si>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</si>
  <si>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</si>
  <si>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</si>
  <si>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</si>
  <si>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</si>
  <si>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</si>
  <si>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</si>
  <si>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</si>
  <si>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</si>
  <si>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</si>
  <si>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</si>
  <si>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</si>
  <si>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</si>
  <si>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</si>
  <si>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</si>
  <si>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</si>
  <si>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</si>
  <si>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</si>
  <si>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</si>
  <si>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</si>
  <si>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</si>
  <si>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</si>
  <si>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</si>
  <si>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</si>
  <si>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</si>
  <si>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</si>
  <si>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</si>
  <si>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</si>
  <si>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</si>
  <si>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</si>
  <si>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</si>
  <si>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</si>
  <si>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</si>
  <si>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</si>
  <si>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</si>
  <si>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</si>
  <si>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</si>
  <si>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</si>
  <si>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</si>
  <si>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</si>
  <si>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</si>
  <si>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</si>
  <si>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</si>
  <si>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</si>
  <si>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</si>
  <si>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</si>
  <si>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</si>
  <si>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</si>
  <si>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</si>
  <si>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</si>
  <si>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</si>
  <si>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</si>
  <si>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</si>
  <si>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</si>
  <si>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</si>
  <si>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</si>
  <si>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</si>
  <si>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</si>
  <si>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</si>
  <si>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</si>
  <si>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</si>
  <si>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</si>
  <si>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</si>
  <si>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</si>
  <si>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</si>
  <si>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</si>
  <si>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</si>
  <si>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</si>
  <si>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</si>
  <si>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</si>
  <si>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</si>
  <si>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</si>
  <si>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</si>
  <si>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</si>
  <si>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</si>
  <si>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</si>
  <si>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</si>
  <si>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</si>
  <si>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</si>
  <si>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</si>
  <si>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</si>
  <si>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</si>
  <si>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</si>
  <si>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</si>
  <si>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</si>
  <si>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</si>
  <si>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</si>
  <si>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</si>
  <si>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</si>
  <si>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</si>
  <si>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</si>
  <si>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</si>
  <si>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</si>
  <si>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</si>
  <si>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</si>
  <si>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</si>
  <si>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</si>
  <si>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</si>
  <si>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</si>
  <si>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</si>
  <si>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</si>
  <si>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</si>
  <si>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</si>
  <si>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</si>
  <si>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</si>
  <si>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</si>
  <si>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</si>
  <si>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</si>
  <si>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</si>
  <si>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</si>
  <si>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</si>
  <si>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</si>
  <si>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</si>
  <si>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</si>
  <si>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</si>
  <si>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</si>
  <si>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</si>
  <si>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</si>
  <si>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</si>
  <si>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</si>
  <si>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</si>
  <si>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</si>
  <si>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</si>
  <si>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</si>
  <si>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</si>
  <si>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</si>
  <si>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</si>
  <si>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</si>
  <si>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</si>
  <si>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</si>
  <si>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</si>
  <si>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</si>
  <si>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</si>
  <si>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</si>
  <si>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</si>
  <si>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</si>
  <si>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</si>
  <si>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</si>
  <si>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</si>
  <si>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</si>
  <si>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</si>
  <si>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</si>
  <si>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</si>
  <si>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</si>
  <si>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</si>
  <si>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</si>
  <si>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</si>
  <si>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</si>
  <si>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</si>
  <si>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</si>
  <si>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</si>
  <si>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</si>
  <si>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</si>
  <si>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</si>
  <si>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</si>
  <si>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</si>
  <si>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</si>
  <si>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</si>
  <si>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</si>
  <si>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</si>
  <si>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</si>
  <si>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</si>
  <si>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</si>
  <si>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</si>
  <si>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</si>
  <si>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</si>
  <si>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</si>
  <si>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</si>
  <si>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</si>
  <si>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</si>
  <si>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</si>
  <si>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</si>
  <si>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</si>
  <si>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</si>
  <si>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</si>
  <si>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</si>
  <si>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</si>
  <si>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</si>
  <si>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</si>
  <si>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</si>
  <si>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</si>
  <si>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</si>
  <si>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</si>
  <si>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</si>
  <si>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</si>
  <si>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</si>
  <si>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</si>
  <si>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</si>
  <si>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</si>
  <si>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</si>
  <si>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</si>
  <si>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</si>
  <si>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</si>
  <si>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</si>
  <si>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</si>
  <si>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</si>
  <si>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</si>
  <si>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</si>
  <si>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</si>
  <si>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</si>
  <si>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</si>
  <si>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</si>
  <si>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</si>
  <si>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</si>
  <si>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</si>
  <si>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</si>
  <si>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</si>
  <si>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</si>
  <si>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</si>
  <si>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</si>
  <si>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</si>
  <si>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</si>
  <si>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</si>
  <si>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</si>
  <si>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</si>
  <si>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</si>
  <si>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</si>
  <si>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</si>
  <si>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</si>
  <si>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</si>
  <si>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</si>
  <si>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</si>
  <si>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</si>
  <si>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</si>
  <si>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</si>
  <si>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</si>
  <si>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</si>
  <si>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</si>
  <si>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</si>
  <si>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</si>
  <si>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</si>
  <si>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</si>
  <si>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</si>
  <si>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</si>
  <si>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</si>
  <si>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</si>
  <si>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</si>
  <si>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</si>
  <si>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</si>
  <si>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</si>
  <si>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</si>
  <si>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</si>
  <si>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</si>
  <si>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</si>
  <si>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</si>
  <si>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</si>
  <si>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</si>
  <si>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</si>
  <si>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</si>
  <si>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</si>
  <si>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</si>
  <si>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</si>
  <si>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</si>
  <si>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</si>
  <si>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</si>
  <si>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</si>
  <si>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</si>
  <si>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</si>
  <si>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</si>
  <si>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</si>
  <si>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</si>
  <si>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</si>
  <si>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</si>
  <si>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</si>
  <si>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</si>
  <si>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</si>
  <si>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</si>
  <si>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</si>
  <si>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</si>
  <si>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</si>
  <si>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</si>
  <si>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</si>
  <si>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</si>
  <si>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</si>
  <si>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</si>
  <si>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</si>
  <si>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</si>
  <si>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</si>
  <si>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</si>
  <si>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</si>
  <si>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</si>
  <si>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</si>
  <si>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</si>
  <si>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</si>
  <si>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</si>
  <si>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</si>
  <si>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</si>
  <si>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</si>
  <si>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</si>
  <si>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</si>
  <si>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</si>
  <si>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</si>
  <si>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</si>
  <si>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</si>
  <si>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</si>
  <si>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</si>
  <si>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</si>
  <si>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</si>
  <si>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</si>
  <si>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</si>
  <si>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</si>
  <si>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</si>
  <si>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</si>
  <si>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</si>
  <si>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</si>
  <si>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</si>
  <si>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</si>
  <si>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</si>
  <si>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</si>
  <si>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</si>
  <si>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</si>
  <si>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</si>
  <si>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</si>
  <si>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</si>
  <si>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</si>
  <si>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</si>
  <si>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</si>
  <si>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</si>
  <si>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</si>
  <si>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</si>
  <si>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</si>
  <si>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</si>
  <si>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</si>
  <si>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</si>
  <si>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</si>
  <si>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</si>
  <si>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</si>
  <si>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</si>
  <si>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</si>
  <si>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</si>
  <si>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</si>
  <si>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</si>
  <si>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</si>
  <si>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</si>
  <si>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</si>
  <si>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</si>
  <si>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</si>
  <si>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</si>
  <si>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</si>
  <si>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</si>
  <si>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</si>
  <si>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</si>
  <si>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</si>
  <si>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</si>
  <si>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</si>
  <si>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</si>
  <si>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</si>
  <si>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</si>
  <si>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</si>
  <si>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</si>
  <si>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</si>
  <si>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</si>
  <si>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</si>
  <si>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</si>
  <si>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</si>
  <si>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</si>
  <si>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</si>
  <si>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</si>
  <si>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</si>
  <si>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</si>
  <si>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</si>
  <si>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</si>
  <si>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</si>
  <si>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</si>
  <si>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</si>
  <si>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</si>
  <si>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</si>
  <si>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</si>
  <si>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</si>
  <si>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</si>
  <si>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</si>
  <si>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</si>
  <si>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</si>
  <si>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</si>
  <si>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</si>
  <si>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</si>
  <si>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</si>
  <si>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</si>
  <si>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</si>
  <si>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</si>
  <si>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</si>
  <si>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</si>
  <si>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</si>
  <si>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</si>
  <si>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</si>
  <si>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</si>
  <si>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</si>
  <si>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</si>
  <si>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</si>
  <si>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</si>
  <si>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</si>
  <si>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</si>
  <si>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</si>
  <si>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</si>
  <si>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</si>
  <si>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</si>
  <si>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</si>
  <si>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</si>
  <si>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</si>
  <si>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</si>
  <si>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</si>
  <si>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</si>
  <si>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</si>
  <si>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</si>
  <si>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</si>
  <si>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</si>
  <si>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</si>
  <si>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</si>
  <si>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</si>
  <si>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</si>
  <si>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</si>
  <si>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</si>
  <si>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</si>
  <si>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</si>
  <si>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</si>
  <si>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</si>
  <si>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</si>
  <si>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</si>
  <si>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</si>
  <si>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</si>
  <si>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</si>
  <si>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</si>
  <si>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</si>
  <si>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</si>
  <si>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</si>
  <si>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</si>
  <si>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</si>
  <si>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</si>
  <si>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</si>
  <si>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</si>
  <si>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</si>
  <si>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</si>
  <si>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</si>
  <si>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</si>
  <si>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</si>
  <si>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</si>
  <si>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</si>
  <si>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</si>
  <si>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</si>
  <si>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</si>
  <si>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</si>
  <si>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</si>
  <si>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</si>
  <si>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</si>
  <si>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</si>
  <si>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</si>
  <si>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</si>
  <si>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</si>
  <si>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</si>
  <si>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</si>
  <si>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</si>
  <si>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</si>
  <si>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</si>
  <si>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</si>
  <si>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</si>
  <si>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</si>
  <si>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</si>
  <si>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</si>
  <si>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</si>
  <si>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</si>
  <si>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</si>
  <si>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</si>
  <si>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</si>
  <si>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</si>
  <si>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</si>
  <si>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</si>
  <si>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</si>
  <si>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</si>
  <si>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</si>
  <si>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</si>
  <si>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</si>
  <si>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</si>
  <si>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</si>
  <si>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</si>
  <si>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</si>
  <si>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</si>
  <si>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</si>
  <si>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</si>
  <si>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</si>
  <si>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</si>
  <si>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</si>
  <si>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</si>
  <si>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</si>
  <si>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</si>
  <si>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</si>
  <si>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</si>
  <si>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</si>
  <si>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</si>
  <si>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</si>
  <si>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</si>
  <si>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</si>
  <si>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</si>
  <si>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</si>
  <si>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</si>
  <si>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</si>
  <si>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</si>
  <si>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</si>
  <si>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</si>
  <si>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</si>
  <si>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</si>
  <si>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</si>
  <si>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</si>
  <si>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</si>
  <si>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</si>
  <si>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</si>
  <si>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</si>
  <si>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</si>
  <si>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</si>
  <si>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</si>
  <si>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</si>
  <si>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</si>
  <si>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</si>
  <si>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</si>
  <si>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</si>
  <si>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</si>
  <si>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</si>
  <si>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</si>
  <si>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</si>
  <si>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</si>
  <si>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</si>
  <si>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</si>
  <si>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</si>
  <si>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</si>
  <si>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</si>
  <si>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</si>
  <si>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</si>
  <si>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</si>
  <si>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</si>
  <si>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</si>
  <si>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</si>
  <si>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</si>
  <si>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</si>
  <si>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</si>
  <si>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</si>
  <si>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</si>
  <si>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</si>
  <si>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</si>
  <si>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</si>
  <si>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</si>
  <si>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</si>
  <si>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</si>
  <si>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</si>
  <si>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</si>
  <si>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</si>
  <si>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</si>
  <si>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</si>
  <si>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</si>
  <si>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</si>
  <si>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</si>
  <si>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</si>
  <si>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</si>
  <si>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</si>
  <si>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</si>
  <si>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</si>
  <si>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</si>
  <si>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</si>
  <si>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</si>
  <si>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</si>
  <si>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</si>
  <si>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</si>
  <si>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</si>
  <si>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</si>
  <si>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</si>
  <si>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</si>
  <si>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</si>
  <si>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</si>
  <si>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</si>
  <si>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</si>
  <si>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</si>
  <si>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</si>
  <si>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</si>
  <si>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</si>
  <si>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</si>
  <si>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</si>
  <si>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</si>
  <si>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</si>
  <si>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</si>
  <si>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</si>
  <si>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</si>
  <si>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</si>
  <si>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</si>
  <si>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</si>
  <si>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</si>
  <si>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</si>
  <si>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</si>
  <si>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</si>
  <si>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</si>
  <si>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</si>
  <si>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</si>
  <si>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</si>
  <si>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</si>
  <si>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</si>
  <si>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</si>
  <si>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</si>
  <si>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</si>
  <si>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</si>
  <si>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</si>
  <si>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</si>
  <si>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</si>
  <si>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</si>
  <si>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</si>
  <si>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</si>
  <si>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</si>
  <si>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</si>
  <si>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</si>
  <si>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</si>
  <si>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</si>
  <si>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</si>
  <si>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</si>
  <si>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</si>
  <si>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</si>
  <si>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</si>
  <si>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</si>
  <si>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</si>
  <si>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</si>
  <si>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</si>
  <si>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</si>
  <si>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</si>
  <si>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</si>
  <si>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</si>
  <si>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</si>
  <si>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</si>
  <si>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</si>
  <si>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</si>
  <si>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</si>
  <si>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</si>
  <si>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</si>
  <si>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</si>
  <si>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</si>
  <si>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</si>
  <si>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</si>
  <si>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</si>
  <si>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</si>
  <si>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</si>
  <si>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</si>
  <si>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</si>
  <si>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</si>
  <si>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</si>
  <si>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</si>
  <si>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</si>
  <si>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</si>
  <si>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</si>
  <si>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</si>
  <si>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</si>
  <si>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</si>
  <si>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</si>
  <si>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</si>
  <si>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</si>
  <si>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</si>
  <si>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</si>
  <si>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</si>
  <si>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</si>
  <si>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</si>
  <si>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</si>
  <si>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</si>
  <si>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</si>
  <si>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</si>
  <si>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</si>
  <si>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</si>
  <si>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</si>
  <si>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</si>
  <si>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</si>
  <si>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</si>
  <si>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</si>
  <si>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</si>
  <si>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</si>
  <si>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</si>
  <si>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</si>
  <si>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</si>
  <si>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</si>
  <si>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</si>
  <si>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</si>
  <si>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</si>
  <si>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</si>
  <si>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</si>
  <si>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</si>
  <si>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</si>
  <si>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</si>
  <si>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</si>
  <si>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</si>
  <si>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</si>
  <si>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</si>
  <si>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</si>
  <si>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</si>
  <si>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</si>
  <si>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</si>
  <si>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</si>
  <si>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</si>
  <si>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</si>
  <si>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</si>
  <si>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</si>
  <si>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</si>
  <si>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</si>
  <si>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</si>
  <si>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</si>
  <si>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</si>
  <si>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</si>
  <si>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</si>
  <si>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</si>
  <si>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</si>
  <si>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</si>
  <si>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</si>
  <si>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</si>
  <si>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</si>
  <si>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</si>
  <si>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</si>
  <si>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</si>
  <si>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</si>
  <si>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</si>
  <si>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</si>
  <si>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</si>
  <si>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</si>
  <si>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</si>
  <si>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</si>
  <si>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</si>
  <si>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</si>
  <si>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</si>
  <si>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</si>
  <si>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</si>
  <si>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</si>
  <si>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</si>
  <si>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</si>
  <si>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</si>
  <si>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</si>
  <si>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</si>
  <si>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</si>
  <si>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</si>
  <si>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</si>
  <si>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</si>
  <si>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</si>
  <si>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</si>
  <si>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</si>
  <si>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</si>
  <si>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</si>
  <si>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</si>
  <si>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</si>
  <si>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</si>
  <si>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</si>
  <si>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</si>
  <si>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</si>
  <si>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</si>
  <si>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</si>
  <si>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</si>
  <si>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</si>
  <si>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</si>
  <si>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</si>
  <si>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</si>
  <si>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</si>
  <si>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</si>
  <si>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</si>
  <si>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</si>
  <si>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</si>
  <si>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</si>
  <si>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</si>
  <si>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</si>
  <si>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</si>
  <si>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</si>
  <si>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</si>
  <si>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</si>
  <si>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</si>
  <si>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</si>
  <si>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</si>
  <si>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</si>
  <si>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</si>
  <si>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</si>
  <si>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</si>
  <si>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</si>
  <si>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</si>
  <si>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</si>
  <si>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</si>
  <si>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</si>
  <si>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</si>
  <si>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</si>
  <si>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</si>
  <si>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</si>
  <si>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</si>
  <si>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</si>
  <si>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</si>
  <si>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</si>
  <si>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</si>
  <si>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</si>
  <si>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</si>
  <si>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</si>
  <si>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</si>
  <si>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</si>
  <si>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</si>
  <si>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</si>
  <si>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</si>
  <si>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</si>
  <si>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</si>
  <si>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</si>
  <si>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</si>
  <si>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</si>
  <si>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</si>
  <si>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</si>
  <si>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</si>
  <si>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</si>
  <si>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</si>
  <si>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</si>
  <si>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</si>
  <si>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</si>
  <si>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</si>
  <si>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</si>
  <si>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</si>
  <si>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</si>
  <si>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</si>
  <si>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</si>
  <si>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</si>
  <si>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</si>
  <si>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</si>
  <si>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</si>
  <si>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</si>
  <si>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</si>
  <si>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</si>
  <si>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</si>
  <si>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</si>
  <si>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</si>
  <si>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</si>
  <si>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</si>
  <si>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</si>
  <si>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</si>
  <si>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</si>
  <si>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</si>
  <si>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</si>
  <si>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</si>
  <si>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</si>
  <si>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</si>
  <si>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</si>
  <si>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</si>
  <si>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</si>
  <si>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</si>
  <si>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</si>
  <si>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</si>
  <si>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</si>
  <si>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</si>
  <si>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</si>
  <si>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</si>
  <si>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</si>
  <si>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</si>
  <si>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</si>
  <si>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</si>
  <si>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</si>
  <si>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</si>
  <si>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</si>
  <si>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</si>
  <si>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</si>
  <si>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</si>
  <si>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</si>
  <si>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</si>
  <si>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</si>
  <si>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</si>
  <si>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</si>
  <si>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</si>
  <si>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</si>
  <si>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</si>
  <si>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</si>
  <si>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</si>
  <si>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</si>
  <si>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</si>
  <si>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</si>
  <si>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</si>
  <si>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</si>
  <si>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</si>
  <si>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</si>
  <si>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</si>
  <si>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</si>
  <si>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</si>
  <si>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</si>
  <si>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</si>
  <si>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</si>
  <si>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</si>
  <si>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</si>
  <si>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</si>
  <si>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</si>
  <si>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</si>
  <si>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</si>
  <si>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</si>
  <si>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</si>
  <si>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</si>
  <si>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</si>
  <si>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</si>
  <si>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</si>
  <si>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</si>
  <si>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</si>
  <si>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</si>
  <si>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</si>
  <si>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</si>
  <si>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</si>
  <si>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</si>
  <si>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</si>
  <si>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</si>
  <si>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</si>
  <si>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</si>
  <si>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</si>
  <si>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</si>
  <si>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</si>
  <si>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</si>
  <si>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</si>
  <si>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</si>
  <si>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</si>
  <si>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</si>
  <si>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</si>
  <si>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</si>
  <si>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</si>
  <si>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</si>
  <si>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</si>
  <si>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</si>
  <si>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</si>
  <si>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</si>
  <si>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</si>
  <si>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</si>
  <si>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</si>
  <si>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</si>
  <si>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</si>
  <si>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</si>
  <si>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</si>
  <si>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</si>
  <si>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</si>
  <si>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</si>
  <si>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</si>
  <si>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</si>
  <si>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</si>
  <si>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</si>
  <si>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</si>
  <si>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</si>
  <si>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</si>
  <si>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</si>
  <si>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</si>
  <si>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</si>
  <si>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</si>
  <si>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</si>
  <si>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</si>
  <si>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</si>
  <si>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</si>
  <si>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</si>
  <si>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</si>
  <si>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</si>
  <si>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</si>
  <si>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</si>
  <si>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</si>
  <si>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</si>
  <si>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</si>
  <si>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</si>
  <si>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</si>
  <si>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</si>
  <si>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</si>
  <si>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</si>
  <si>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</si>
  <si>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</si>
  <si>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</si>
  <si>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</si>
  <si>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</si>
  <si>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</si>
  <si>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</si>
  <si>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</si>
  <si>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</si>
  <si>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</si>
  <si>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</si>
  <si>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</si>
  <si>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</si>
  <si>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</si>
  <si>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</si>
  <si>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</si>
  <si>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</si>
  <si>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</si>
  <si>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</si>
  <si>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</si>
  <si>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</si>
  <si>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</si>
  <si>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</si>
  <si>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</si>
  <si>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</si>
  <si>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</si>
  <si>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</si>
  <si>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</si>
  <si>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</si>
  <si>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</si>
  <si>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</si>
  <si>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</si>
  <si>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</si>
  <si>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</si>
  <si>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</si>
  <si>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</si>
  <si>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</si>
  <si>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</si>
  <si>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</si>
  <si>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</si>
  <si>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</si>
  <si>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</si>
  <si>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</si>
  <si>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</si>
  <si>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</si>
  <si>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</si>
  <si>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</si>
  <si>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</si>
  <si>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</si>
  <si>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</si>
  <si>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</si>
  <si>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</si>
  <si>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</si>
  <si>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</si>
  <si>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</si>
  <si>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</si>
  <si>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</si>
  <si>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</si>
  <si>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</si>
  <si>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</si>
  <si>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</si>
  <si>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</si>
  <si>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</si>
  <si>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</si>
  <si>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</si>
  <si>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</si>
  <si>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</si>
  <si>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</si>
  <si>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</si>
  <si>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</si>
  <si>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</si>
  <si>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</si>
  <si>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</si>
  <si>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</si>
  <si>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</si>
  <si>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</si>
  <si>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</si>
  <si>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</si>
  <si>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</si>
  <si>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</si>
  <si>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</si>
  <si>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</si>
  <si>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</si>
  <si>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</si>
  <si>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</si>
  <si>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</si>
  <si>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</si>
  <si>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</si>
  <si>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</si>
  <si>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</si>
  <si>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</si>
  <si>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</si>
  <si>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</si>
  <si>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</si>
  <si>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</si>
  <si>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</si>
  <si>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</si>
  <si>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</si>
  <si>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</si>
  <si>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</si>
  <si>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</si>
  <si>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</si>
  <si>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</si>
  <si>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</si>
  <si>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</si>
  <si>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</si>
  <si>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</si>
  <si>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</si>
  <si>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</si>
  <si>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</si>
  <si>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</si>
  <si>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</si>
  <si>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</si>
  <si>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</si>
  <si>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</si>
  <si>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</si>
  <si>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</si>
  <si>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</si>
  <si>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</si>
  <si>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</si>
  <si>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</si>
  <si>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</si>
  <si>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</si>
  <si>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</si>
  <si>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</si>
  <si>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</si>
  <si>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</si>
  <si>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</si>
  <si>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</si>
  <si>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</si>
  <si>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</si>
  <si>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</si>
  <si>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</si>
  <si>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</si>
  <si>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</si>
  <si>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</si>
  <si>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</si>
  <si>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</si>
  <si>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</si>
  <si>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</si>
  <si>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</si>
  <si>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</si>
  <si>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</si>
  <si>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</si>
  <si>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</si>
  <si>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</si>
  <si>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</si>
  <si>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</si>
  <si>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</si>
  <si>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</si>
  <si>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</si>
  <si>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</si>
  <si>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</si>
  <si>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</si>
  <si>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</si>
  <si>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</si>
  <si>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</si>
  <si>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</si>
  <si>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</si>
  <si>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</si>
  <si>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</si>
  <si>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</si>
  <si>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</si>
  <si>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</si>
  <si>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</si>
  <si>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</si>
  <si>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</si>
  <si>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</si>
  <si>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</si>
  <si>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</si>
  <si>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</si>
  <si>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</si>
  <si>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</si>
  <si>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</si>
  <si>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</si>
  <si>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</si>
  <si>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</si>
  <si>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</si>
  <si>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</si>
  <si>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</si>
  <si>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</si>
  <si>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</si>
  <si>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</si>
  <si>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</si>
  <si>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</si>
  <si>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</si>
  <si>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</si>
  <si>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</si>
  <si>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</si>
  <si>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</si>
  <si>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</si>
  <si>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</si>
  <si>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</si>
  <si>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</si>
  <si>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</si>
  <si>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</si>
  <si>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</si>
  <si>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</si>
  <si>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</si>
  <si>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</si>
  <si>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</si>
  <si>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</si>
  <si>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</si>
  <si>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</si>
  <si>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</si>
  <si>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</si>
  <si>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</si>
  <si>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</si>
  <si>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</si>
  <si>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</si>
  <si>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</si>
  <si>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</si>
  <si>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</si>
  <si>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</si>
  <si>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</si>
  <si>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</si>
  <si>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</si>
  <si>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</si>
  <si>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</si>
  <si>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</si>
  <si>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</si>
  <si>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</si>
  <si>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</si>
  <si>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</si>
  <si>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</si>
  <si>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</si>
  <si>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</si>
  <si>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</si>
  <si>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</si>
  <si>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</si>
  <si>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</si>
  <si>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</si>
  <si>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</si>
  <si>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</si>
  <si>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</si>
  <si>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</si>
  <si>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</si>
  <si>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</si>
  <si>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</si>
  <si>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</si>
  <si>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</si>
  <si>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</si>
  <si>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</si>
  <si>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</si>
  <si>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</si>
  <si>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</si>
  <si>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</si>
  <si>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</si>
  <si>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</si>
  <si>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</si>
  <si>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</si>
  <si>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</si>
  <si>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</si>
  <si>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</si>
  <si>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</si>
  <si>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</si>
  <si>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</si>
  <si>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</si>
  <si>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</si>
  <si>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</si>
  <si>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</si>
  <si>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</si>
  <si>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</si>
  <si>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</si>
  <si>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</si>
  <si>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</si>
  <si>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</si>
  <si>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</si>
  <si>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</si>
  <si>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</si>
  <si>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</si>
  <si>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</si>
  <si>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</si>
  <si>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</si>
  <si>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</si>
  <si>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</si>
  <si>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</si>
  <si>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</si>
  <si>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</si>
  <si>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</si>
  <si>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</si>
  <si>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</si>
  <si>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</si>
  <si>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</si>
  <si>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</si>
  <si>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</si>
  <si>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</si>
  <si>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</si>
  <si>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</si>
  <si>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</si>
  <si>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</si>
  <si>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</si>
  <si>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</si>
  <si>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</si>
  <si>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</si>
  <si>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</si>
  <si>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</si>
  <si>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</si>
  <si>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</si>
  <si>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</si>
  <si>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</si>
  <si>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</si>
  <si>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</si>
  <si>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</si>
  <si>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</si>
  <si>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</si>
  <si>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</si>
  <si>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</si>
  <si>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</si>
  <si>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</si>
  <si>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</si>
  <si>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</si>
  <si>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</si>
  <si>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</si>
  <si>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</si>
  <si>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</si>
  <si>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</si>
  <si>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</si>
  <si>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</si>
  <si>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</si>
  <si>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</si>
  <si>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</si>
  <si>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</si>
  <si>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</si>
  <si>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</si>
  <si>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</si>
  <si>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</si>
  <si>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</si>
  <si>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</si>
  <si>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</si>
  <si>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</si>
  <si>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</si>
  <si>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</si>
  <si>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</si>
  <si>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</si>
  <si>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</si>
  <si>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</si>
  <si>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</si>
  <si>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</si>
  <si>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</si>
  <si>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</si>
  <si>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</si>
  <si>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</si>
  <si>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</si>
  <si>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</si>
  <si>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</si>
  <si>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</si>
  <si>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</si>
  <si>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</si>
  <si>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</si>
  <si>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</si>
  <si>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</si>
  <si>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</si>
  <si>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</si>
  <si>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</si>
  <si>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</si>
  <si>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</si>
  <si>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</si>
  <si>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</si>
  <si>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</si>
  <si>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</si>
  <si>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</si>
  <si>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</si>
  <si>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</si>
  <si>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</si>
  <si>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</si>
  <si>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</si>
  <si>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</si>
  <si>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</si>
  <si>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</si>
  <si>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</si>
  <si>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</si>
  <si>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</si>
  <si>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</si>
  <si>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</si>
  <si>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</si>
  <si>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</si>
  <si>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</si>
  <si>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</si>
  <si>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</si>
  <si>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</si>
  <si>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</si>
  <si>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</si>
  <si>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</si>
  <si>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</si>
  <si>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</si>
  <si>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</si>
  <si>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</si>
  <si>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</si>
  <si>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</si>
  <si>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</si>
  <si>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</si>
  <si>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</si>
  <si>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</si>
  <si>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</si>
  <si>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</si>
  <si>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</si>
  <si>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</si>
  <si>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</si>
  <si>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</si>
  <si>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</si>
  <si>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</si>
  <si>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</si>
  <si>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</si>
  <si>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</si>
  <si>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</si>
  <si>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</si>
  <si>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</si>
  <si>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</si>
  <si>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</si>
  <si>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</si>
  <si>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</si>
  <si>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</si>
  <si>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</si>
  <si>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</si>
  <si>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</si>
  <si>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</si>
  <si>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</si>
  <si>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</si>
  <si>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</si>
  <si>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</si>
  <si>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</si>
  <si>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</si>
  <si>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</si>
  <si>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</si>
  <si>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</si>
  <si>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</si>
  <si>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</si>
  <si>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</si>
  <si>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</si>
  <si>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</si>
  <si>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</si>
  <si>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</si>
  <si>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</si>
  <si>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</si>
  <si>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</si>
  <si>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</si>
  <si>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</si>
  <si>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</si>
  <si>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</si>
  <si>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</si>
  <si>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</si>
  <si>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</si>
  <si>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</si>
  <si>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</si>
  <si>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</si>
  <si>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</si>
  <si>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</si>
  <si>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</si>
  <si>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</si>
  <si>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</si>
  <si>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</si>
  <si>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</si>
  <si>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</si>
  <si>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</si>
  <si>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</si>
  <si>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</si>
  <si>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</si>
  <si>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</si>
  <si>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</si>
  <si>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</si>
  <si>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</si>
  <si>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</si>
  <si>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</si>
  <si>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</si>
  <si>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</si>
  <si>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</si>
  <si>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</si>
  <si>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</si>
  <si>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</si>
  <si>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</si>
  <si>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</si>
  <si>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</si>
  <si>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</si>
  <si>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</si>
  <si>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</si>
  <si>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</si>
  <si>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</si>
  <si>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</si>
  <si>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</si>
  <si>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</si>
  <si>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</si>
  <si>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</si>
  <si>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</si>
  <si>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</si>
  <si>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</si>
  <si>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</si>
  <si>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</si>
  <si>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</si>
  <si>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</si>
  <si>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</si>
  <si>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</si>
  <si>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</si>
  <si>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</si>
  <si>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</si>
  <si>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</si>
  <si>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</si>
  <si>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</si>
  <si>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</si>
  <si>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</si>
  <si>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</si>
  <si>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</si>
  <si>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</si>
  <si>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</si>
  <si>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</si>
  <si>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</si>
  <si>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</si>
  <si>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</si>
  <si>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</si>
  <si>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</si>
  <si>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</si>
  <si>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</si>
  <si>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</si>
  <si>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</si>
  <si>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</si>
  <si>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</si>
  <si>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</si>
  <si>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</si>
  <si>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</si>
  <si>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</si>
  <si>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</si>
  <si>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</si>
  <si>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</si>
  <si>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</si>
  <si>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</si>
  <si>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</si>
  <si>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</si>
  <si>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</si>
  <si>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</si>
  <si>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</si>
  <si>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</si>
  <si>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</si>
  <si>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</si>
  <si>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</si>
  <si>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</si>
  <si>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</si>
  <si>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</si>
  <si>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</si>
  <si>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</si>
  <si>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</si>
  <si>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</si>
  <si>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</si>
  <si>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</si>
  <si>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</si>
  <si>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</si>
  <si>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</si>
  <si>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</si>
  <si>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</si>
  <si>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</si>
  <si>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</si>
  <si>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</si>
  <si>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</si>
  <si>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</si>
  <si>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</si>
  <si>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</si>
  <si>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</si>
  <si>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</si>
  <si>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</si>
  <si>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</si>
  <si>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</si>
  <si>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</si>
  <si>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</si>
  <si>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</si>
  <si>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</si>
  <si>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</si>
  <si>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</si>
  <si>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</si>
  <si>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</si>
  <si>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</si>
  <si>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</si>
  <si>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</si>
  <si>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</si>
  <si>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</si>
  <si>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</si>
  <si>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</si>
  <si>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</si>
  <si>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</si>
  <si>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</si>
  <si>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</si>
  <si>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</si>
  <si>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</si>
  <si>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</si>
  <si>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</si>
  <si>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</si>
  <si>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</si>
  <si>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</si>
  <si>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</si>
  <si>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</si>
  <si>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</si>
  <si>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</si>
  <si>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</si>
  <si>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</si>
  <si>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</si>
  <si>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</si>
  <si>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</si>
  <si>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</si>
  <si>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</si>
  <si>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</si>
  <si>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</si>
  <si>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</si>
  <si>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</si>
  <si>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</si>
  <si>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</si>
  <si>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</si>
  <si>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</si>
  <si>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</si>
  <si>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</si>
  <si>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</si>
  <si>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</si>
  <si>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</si>
  <si>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</si>
  <si>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</si>
  <si>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</si>
  <si>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</si>
  <si>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</si>
  <si>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</si>
  <si>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</si>
  <si>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</si>
  <si>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</si>
  <si>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</si>
  <si>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</si>
  <si>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</si>
  <si>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</si>
  <si>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</si>
  <si>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</si>
  <si>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</si>
  <si>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</si>
  <si>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</si>
  <si>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</si>
  <si>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</si>
  <si>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</si>
  <si>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</si>
  <si>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</si>
  <si>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</si>
  <si>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</si>
  <si>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</si>
  <si>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</si>
  <si>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</si>
  <si>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</si>
  <si>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</si>
  <si>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</si>
  <si>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</si>
  <si>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</si>
  <si>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</si>
  <si>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</si>
  <si>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</si>
  <si>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</si>
  <si>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</si>
  <si>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</si>
  <si>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</si>
  <si>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</si>
  <si>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</si>
  <si>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</si>
  <si>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</si>
  <si>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</si>
  <si>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</si>
  <si>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</si>
  <si>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</si>
  <si>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</si>
  <si>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</si>
  <si>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</si>
  <si>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</si>
  <si>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</si>
  <si>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</si>
  <si>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</si>
  <si>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</si>
  <si>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</si>
  <si>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</si>
  <si>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</si>
  <si>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</si>
  <si>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</si>
  <si>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</si>
  <si>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</si>
  <si>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</si>
  <si>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</si>
  <si>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</si>
  <si>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</si>
  <si>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</si>
  <si>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</si>
  <si>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</si>
  <si>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</si>
  <si>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</si>
  <si>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</si>
  <si>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</si>
  <si>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</si>
  <si>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</si>
  <si>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</si>
  <si>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</si>
  <si>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</si>
  <si>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</si>
  <si>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</si>
  <si>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</si>
  <si>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</si>
  <si>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</si>
  <si>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</si>
  <si>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</si>
  <si>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</si>
  <si>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</si>
  <si>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</si>
  <si>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</si>
  <si>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</si>
  <si>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</si>
  <si>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</si>
  <si>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</si>
  <si>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</si>
  <si>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</si>
  <si>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</si>
  <si>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</si>
  <si>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</si>
  <si>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</si>
  <si>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</si>
  <si>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</si>
  <si>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</si>
  <si>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</si>
  <si>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</si>
  <si>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</si>
  <si>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</si>
  <si>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</si>
  <si>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</si>
  <si>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</si>
  <si>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</si>
  <si>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</si>
  <si>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</si>
  <si>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</si>
  <si>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</si>
  <si>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</si>
  <si>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</si>
  <si>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</si>
  <si>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</si>
  <si>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</si>
  <si>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</si>
  <si>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</si>
  <si>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</si>
  <si>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</si>
  <si>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</si>
  <si>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</si>
  <si>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</si>
  <si>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</si>
  <si>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</si>
  <si>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</si>
  <si>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</si>
  <si>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</si>
  <si>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</si>
  <si>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</si>
  <si>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</si>
  <si>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</si>
  <si>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</si>
  <si>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</si>
  <si>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</si>
  <si>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</si>
  <si>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</si>
  <si>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</si>
  <si>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</si>
  <si>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</si>
  <si>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</si>
  <si>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</si>
  <si>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</si>
  <si>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</si>
  <si>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</si>
  <si>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</si>
  <si>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</si>
  <si>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</si>
  <si>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</si>
  <si>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</si>
  <si>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</si>
  <si>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</si>
  <si>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</si>
  <si>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</si>
  <si>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</si>
  <si>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</si>
  <si>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</si>
  <si>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</si>
  <si>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</si>
  <si>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</si>
  <si>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</si>
  <si>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</si>
  <si>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</si>
  <si>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</si>
  <si>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</si>
  <si>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</si>
  <si>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</si>
  <si>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</si>
  <si>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</si>
  <si>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</si>
  <si>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</si>
  <si>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</si>
  <si>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</si>
  <si>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</si>
  <si>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</si>
  <si>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</si>
  <si>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</si>
  <si>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</si>
  <si>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</si>
  <si>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</si>
  <si>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</si>
  <si>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</si>
  <si>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</si>
  <si>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</si>
  <si>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</si>
  <si>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</si>
  <si>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</si>
  <si>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</si>
  <si>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</si>
  <si>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</si>
  <si>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</si>
  <si>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</si>
  <si>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</si>
  <si>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</si>
  <si>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</si>
  <si>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</si>
  <si>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</si>
  <si>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</si>
  <si>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</si>
  <si>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</si>
  <si>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</si>
  <si>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</si>
  <si>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</si>
  <si>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</si>
  <si>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</si>
  <si>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</si>
  <si>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</si>
  <si>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</si>
  <si>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</si>
  <si>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</si>
  <si>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</si>
  <si>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</si>
  <si>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</si>
  <si>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</si>
  <si>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</si>
  <si>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</si>
  <si>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</si>
  <si>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</si>
  <si>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</si>
  <si>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</si>
  <si>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</si>
  <si>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</si>
  <si>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</si>
  <si>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</si>
  <si>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</si>
  <si>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</si>
  <si>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</si>
  <si>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</si>
  <si>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</si>
  <si>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</si>
  <si>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</si>
  <si>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</si>
  <si>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</si>
  <si>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</si>
  <si>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</si>
  <si>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</si>
  <si>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</si>
  <si>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</si>
  <si>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</si>
  <si>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</si>
  <si>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</si>
  <si>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</si>
  <si>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</si>
  <si>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</si>
  <si>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</si>
  <si>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</si>
  <si>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</si>
  <si>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</si>
  <si>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</si>
  <si>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</si>
  <si>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</si>
  <si>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</si>
  <si>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</si>
  <si>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</si>
  <si>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</si>
  <si>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</si>
  <si>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</si>
  <si>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</si>
  <si>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</si>
  <si>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</si>
  <si>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</si>
  <si>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</si>
  <si>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</si>
  <si>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</si>
  <si>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</si>
  <si>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</si>
  <si>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</si>
  <si>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</si>
  <si>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</si>
  <si>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</si>
  <si>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</si>
  <si>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</si>
  <si>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</si>
  <si>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</si>
  <si>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</si>
  <si>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</si>
  <si>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</si>
  <si>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</si>
  <si>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</si>
  <si>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</si>
  <si>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</si>
  <si>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</si>
  <si>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</si>
  <si>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</si>
  <si>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</si>
  <si>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</si>
  <si>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</si>
  <si>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</si>
  <si>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</si>
  <si>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</si>
  <si>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</si>
  <si>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</si>
  <si>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</si>
  <si>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</si>
  <si>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</si>
  <si>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</si>
  <si>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</si>
  <si>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</si>
  <si>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</si>
  <si>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</si>
  <si>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</si>
  <si>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</si>
  <si>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</si>
  <si>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</si>
  <si>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</si>
  <si>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</si>
  <si>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</si>
  <si>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</si>
  <si>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</si>
  <si>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</si>
  <si>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</si>
  <si>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</si>
  <si>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</si>
  <si>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</si>
  <si>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</si>
  <si>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</si>
  <si>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</si>
  <si>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</si>
  <si>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</si>
  <si>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</si>
  <si>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</si>
  <si>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</si>
  <si>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</si>
  <si>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</si>
  <si>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</si>
  <si>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</si>
  <si>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</si>
  <si>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</si>
  <si>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</si>
  <si>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</si>
  <si>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</si>
  <si>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</si>
  <si>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</si>
  <si>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</si>
  <si>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</si>
  <si>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</si>
  <si>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</si>
  <si>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</si>
  <si>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</si>
  <si>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</si>
  <si>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</si>
  <si>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</si>
  <si>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</si>
  <si>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</si>
  <si>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</si>
  <si>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</si>
  <si>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</si>
  <si>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</si>
  <si>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</si>
  <si>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</si>
  <si>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</si>
  <si>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</si>
  <si>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</si>
  <si>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</si>
  <si>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</si>
  <si>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</si>
  <si>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</si>
  <si>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</si>
  <si>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</si>
  <si>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</si>
  <si>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</si>
  <si>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</si>
  <si>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</si>
  <si>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</si>
  <si>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</si>
  <si>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</si>
  <si>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</si>
  <si>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</si>
  <si>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</si>
  <si>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</si>
  <si>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</si>
  <si>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</si>
  <si>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</si>
  <si>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</si>
  <si>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</si>
  <si>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</si>
  <si>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</si>
  <si>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</si>
  <si>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</si>
  <si>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</si>
  <si>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</si>
  <si>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</si>
  <si>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</si>
  <si>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</si>
  <si>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</si>
  <si>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</si>
  <si>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</si>
  <si>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</si>
  <si>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</si>
  <si>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</si>
  <si>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</si>
  <si>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</si>
  <si>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</si>
  <si>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</si>
  <si>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</si>
  <si>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</si>
  <si>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</si>
  <si>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</si>
  <si>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</si>
  <si>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</si>
  <si>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</si>
  <si>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</si>
  <si>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</si>
  <si>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</si>
  <si>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</si>
  <si>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</si>
  <si>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</si>
  <si>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</si>
  <si>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</si>
  <si>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</si>
  <si>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</si>
  <si>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</si>
  <si>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</si>
  <si>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</si>
  <si>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</si>
  <si>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</si>
  <si>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</si>
  <si>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</si>
  <si>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</si>
  <si>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</si>
  <si>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</si>
  <si>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</si>
  <si>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</si>
  <si>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</si>
  <si>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</si>
  <si>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</si>
  <si>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</si>
  <si>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</si>
  <si>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</si>
  <si>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</si>
  <si>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</si>
  <si>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</si>
  <si>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</si>
  <si>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</si>
  <si>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</si>
  <si>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</si>
  <si>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</si>
  <si>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</si>
  <si>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</si>
  <si>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</si>
  <si>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</si>
  <si>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</si>
  <si>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</si>
  <si>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</si>
  <si>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</si>
  <si>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</si>
  <si>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</si>
  <si>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</si>
  <si>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</si>
  <si>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</si>
  <si>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</si>
  <si>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</si>
  <si>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</si>
  <si>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</si>
  <si>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</si>
  <si>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</si>
  <si>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</si>
  <si>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</si>
  <si>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</si>
  <si>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</si>
  <si>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</si>
  <si>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</si>
  <si>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</si>
  <si>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</si>
  <si>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</si>
  <si>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</si>
  <si>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</si>
  <si>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</si>
  <si>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</si>
  <si>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</si>
  <si>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</si>
  <si>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</si>
  <si>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</si>
  <si>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</si>
  <si>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</si>
  <si>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</si>
  <si>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</si>
  <si>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</si>
  <si>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</si>
  <si>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</si>
  <si>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</si>
  <si>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</si>
  <si>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</si>
  <si>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</si>
  <si>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</si>
  <si>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</si>
  <si>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</si>
  <si>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</si>
  <si>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</si>
  <si>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</si>
  <si>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</si>
  <si>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</si>
  <si>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</si>
  <si>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</si>
  <si>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</si>
  <si>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</si>
  <si>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</si>
  <si>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</si>
  <si>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</si>
  <si>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</si>
  <si>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</si>
  <si>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</si>
  <si>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</si>
  <si>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</si>
  <si>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</si>
  <si>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</si>
  <si>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</si>
  <si>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</si>
  <si>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</si>
  <si>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</si>
  <si>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</si>
  <si>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</si>
  <si>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</si>
  <si>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</si>
  <si>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</si>
  <si>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</si>
  <si>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</si>
  <si>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</si>
  <si>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</si>
  <si>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</si>
  <si>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</si>
  <si>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</si>
  <si>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</si>
  <si>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</si>
  <si>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</si>
  <si>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</si>
  <si>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</si>
  <si>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</si>
  <si>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</si>
  <si>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</si>
  <si>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</si>
  <si>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</si>
  <si>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</si>
  <si>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</si>
  <si>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</si>
  <si>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</si>
  <si>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</si>
  <si>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</si>
  <si>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</si>
  <si>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</si>
  <si>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</si>
  <si>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</si>
  <si>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</si>
  <si>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</si>
  <si>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</si>
  <si>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</si>
  <si>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</si>
  <si>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</si>
  <si>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</si>
  <si>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</si>
  <si>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</si>
  <si>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</si>
  <si>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</si>
  <si>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</si>
  <si>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</si>
  <si>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</si>
  <si>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</si>
  <si>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</si>
  <si>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</si>
  <si>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</si>
  <si>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</si>
  <si>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</si>
  <si>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</si>
  <si>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</si>
  <si>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</si>
  <si>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</si>
  <si>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</si>
  <si>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</si>
  <si>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</si>
  <si>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</si>
  <si>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</si>
  <si>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</si>
  <si>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</si>
  <si>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</si>
  <si>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</si>
  <si>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</si>
  <si>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</si>
  <si>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</si>
  <si>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</si>
  <si>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</si>
  <si>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</si>
  <si>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</si>
  <si>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</si>
  <si>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</si>
  <si>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</si>
  <si>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</si>
  <si>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</si>
  <si>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</si>
  <si>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</si>
  <si>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</si>
  <si>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</si>
  <si>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</si>
  <si>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</si>
  <si>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</si>
  <si>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</si>
  <si>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</si>
  <si>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</si>
  <si>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</si>
  <si>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</si>
  <si>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</si>
  <si>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</si>
  <si>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</si>
  <si>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</si>
  <si>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</si>
  <si>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</si>
  <si>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</si>
  <si>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</si>
  <si>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</si>
  <si>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</si>
  <si>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</si>
  <si>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</si>
  <si>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</si>
  <si>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</si>
  <si>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</si>
  <si>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</si>
  <si>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</si>
  <si>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</si>
  <si>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</si>
  <si>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</si>
  <si>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</si>
  <si>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</si>
  <si>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</si>
  <si>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</si>
  <si>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</si>
  <si>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</si>
  <si>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</si>
  <si>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</si>
  <si>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</si>
  <si>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</si>
  <si>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</si>
  <si>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</si>
  <si>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</si>
  <si>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</si>
  <si>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</si>
  <si>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</si>
  <si>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</si>
  <si>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</si>
  <si>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</si>
  <si>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</si>
  <si>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</si>
  <si>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</si>
  <si>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</si>
  <si>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</si>
  <si>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</si>
  <si>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</si>
  <si>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</si>
  <si>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</si>
  <si>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</si>
  <si>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</si>
  <si>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</si>
  <si>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</si>
  <si>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</si>
  <si>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</si>
  <si>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</si>
  <si>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</si>
  <si>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</si>
  <si>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</si>
  <si>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</si>
  <si>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</si>
  <si>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</si>
  <si>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</si>
  <si>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</si>
  <si>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</si>
  <si>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</si>
  <si>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</si>
  <si>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</si>
  <si>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</si>
  <si>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</si>
  <si>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</si>
  <si>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</si>
  <si>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</si>
  <si>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</si>
  <si>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</si>
  <si>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</si>
  <si>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</si>
  <si>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</si>
  <si>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</si>
  <si>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</si>
  <si>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</si>
  <si>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</si>
  <si>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</si>
  <si>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</si>
  <si>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</si>
  <si>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</si>
  <si>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</si>
  <si>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</si>
  <si>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</si>
  <si>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</si>
  <si>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</si>
  <si>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</si>
  <si>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</si>
  <si>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</si>
  <si>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</si>
  <si>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</si>
  <si>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</si>
  <si>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</si>
  <si>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</si>
  <si>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</si>
  <si>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</si>
  <si>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</si>
  <si>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</si>
  <si>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</si>
  <si>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</si>
  <si>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</si>
  <si>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</si>
  <si>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</si>
  <si>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</si>
  <si>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</si>
  <si>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</si>
  <si>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</si>
  <si>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</si>
  <si>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</si>
  <si>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</si>
  <si>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</si>
  <si>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</si>
  <si>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</si>
  <si>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</si>
  <si>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</si>
  <si>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</si>
  <si>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</si>
  <si>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</si>
  <si>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</si>
  <si>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</si>
  <si>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</si>
  <si>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</si>
  <si>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</si>
  <si>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</si>
  <si>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</si>
  <si>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</si>
  <si>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</si>
  <si>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</si>
  <si>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</si>
  <si>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</si>
  <si>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</si>
  <si>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</si>
  <si>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</si>
  <si>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</si>
  <si>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</si>
  <si>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</si>
  <si>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</si>
  <si>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</si>
  <si>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</si>
  <si>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</si>
  <si>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</si>
  <si>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</si>
  <si>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</si>
  <si>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</si>
  <si>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</si>
  <si>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</si>
  <si>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</si>
  <si>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</si>
  <si>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</si>
  <si>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</si>
  <si>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</si>
  <si>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</si>
  <si>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</si>
  <si>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</si>
  <si>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</si>
  <si>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</si>
  <si>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</si>
  <si>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</si>
  <si>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</si>
  <si>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</si>
  <si>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</si>
  <si>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</si>
  <si>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</si>
  <si>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</si>
  <si>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</si>
  <si>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</si>
  <si>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</si>
  <si>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</si>
  <si>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</si>
  <si>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</si>
  <si>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</si>
  <si>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</si>
  <si>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</si>
  <si>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</si>
  <si>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</si>
  <si>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</si>
  <si>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</si>
  <si>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</si>
  <si>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</si>
  <si>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</si>
  <si>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</si>
  <si>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</si>
  <si>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</si>
  <si>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</si>
  <si>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</si>
  <si>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</si>
  <si>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</si>
  <si>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</si>
  <si>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</si>
  <si>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</si>
  <si>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</si>
  <si>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</si>
  <si>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</si>
  <si>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</si>
  <si>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</si>
  <si>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</si>
  <si>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</si>
  <si>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</si>
  <si>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</si>
  <si>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</si>
  <si>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</si>
  <si>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</si>
  <si>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</si>
  <si>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</si>
  <si>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</si>
  <si>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</si>
  <si>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</si>
  <si>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</si>
  <si>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</si>
  <si>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</si>
  <si>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</si>
  <si>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</si>
  <si>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</si>
  <si>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</si>
  <si>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</si>
  <si>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</si>
  <si>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</si>
  <si>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</si>
  <si>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</si>
  <si>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</si>
  <si>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</si>
  <si>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</si>
  <si>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</si>
  <si>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</si>
  <si>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</si>
  <si>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</si>
  <si>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</si>
  <si>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</si>
  <si>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</si>
  <si>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</si>
  <si>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</si>
  <si>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</si>
  <si>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</si>
  <si>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</si>
  <si>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</si>
  <si>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</si>
  <si>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</si>
  <si>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</si>
  <si>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</si>
  <si>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</si>
  <si>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</si>
  <si>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</si>
  <si>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</si>
  <si>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</si>
  <si>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</si>
  <si>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</si>
  <si>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</si>
  <si>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</si>
  <si>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</si>
  <si>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</si>
  <si>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</si>
  <si>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</si>
  <si>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</si>
  <si>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</si>
  <si>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</si>
  <si>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</si>
  <si>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</si>
  <si>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</si>
  <si>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</si>
  <si>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</si>
  <si>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</si>
  <si>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</si>
  <si>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</si>
  <si>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</si>
  <si>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</si>
  <si>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</si>
  <si>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</si>
  <si>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</si>
  <si>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</si>
  <si>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</si>
  <si>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</si>
  <si>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</si>
  <si>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</si>
  <si>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</si>
  <si>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</si>
  <si>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</si>
  <si>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</si>
  <si>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</si>
  <si>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</si>
  <si>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</si>
  <si>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</si>
  <si>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</si>
  <si>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</si>
  <si>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</si>
  <si>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</si>
  <si>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</si>
  <si>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</si>
  <si>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</si>
  <si>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</si>
  <si>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</si>
  <si>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</si>
  <si>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</si>
  <si>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</si>
  <si>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</si>
  <si>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</si>
  <si>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</si>
  <si>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</si>
  <si>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</si>
  <si>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</si>
  <si>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</si>
  <si>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</si>
  <si>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</si>
  <si>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</si>
  <si>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</si>
  <si>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</si>
  <si>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</si>
  <si>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</si>
  <si>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</si>
  <si>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</si>
  <si>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</si>
  <si>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</si>
  <si>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</si>
  <si>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</si>
  <si>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</si>
  <si>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</si>
  <si>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</si>
  <si>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</si>
  <si>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</si>
  <si>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</si>
  <si>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</si>
  <si>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</si>
  <si>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</si>
  <si>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</si>
  <si>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</si>
  <si>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</si>
  <si>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</si>
  <si>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</si>
  <si>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</si>
  <si>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</si>
  <si>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</si>
  <si>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</si>
  <si>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</si>
  <si>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</si>
  <si>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</si>
  <si>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</si>
  <si>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</si>
  <si>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</si>
  <si>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</si>
  <si>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</si>
  <si>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</si>
  <si>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</si>
  <si>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</si>
  <si>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</si>
  <si>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</si>
  <si>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</si>
  <si>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</si>
  <si>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</si>
  <si>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</si>
  <si>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</si>
  <si>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</si>
  <si>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</si>
  <si>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</si>
  <si>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</si>
  <si>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</si>
  <si>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</si>
  <si>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</si>
  <si>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</si>
  <si>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</si>
  <si>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</si>
  <si>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</si>
  <si>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</si>
  <si>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</si>
  <si>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</si>
  <si>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</si>
  <si>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</si>
  <si>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</si>
  <si>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</si>
  <si>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</si>
  <si>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</si>
  <si>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</si>
  <si>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</si>
  <si>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</si>
  <si>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</si>
  <si>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</si>
  <si>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</si>
  <si>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</si>
  <si>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</si>
  <si>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</si>
  <si>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</si>
  <si>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</si>
  <si>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</si>
  <si>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</si>
  <si>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</si>
  <si>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</si>
  <si>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</si>
  <si>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</si>
  <si>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</si>
  <si>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</si>
  <si>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</si>
  <si>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</si>
  <si>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</si>
  <si>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</si>
  <si>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</si>
  <si>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</si>
  <si>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</si>
  <si>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</si>
  <si>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</si>
  <si>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</si>
  <si>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</si>
  <si>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</si>
  <si>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</si>
  <si>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</si>
  <si>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</si>
  <si>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</si>
  <si>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</si>
  <si>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</si>
  <si>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</si>
  <si>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</si>
  <si>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</si>
  <si>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</si>
  <si>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</si>
  <si>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</si>
  <si>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</si>
  <si>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</si>
  <si>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</si>
  <si>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</si>
  <si>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</si>
  <si>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</si>
  <si>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</si>
  <si>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</si>
  <si>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</si>
  <si>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</si>
  <si>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</si>
  <si>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</si>
  <si>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</si>
  <si>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</si>
  <si>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</si>
  <si>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</si>
  <si>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</si>
  <si>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</si>
  <si>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</si>
  <si>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</si>
  <si>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</si>
  <si>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</si>
  <si>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</si>
  <si>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</si>
  <si>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</si>
  <si>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</si>
  <si>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</si>
  <si>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</si>
  <si>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</si>
  <si>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</si>
  <si>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</si>
  <si>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</si>
  <si>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</si>
  <si>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</si>
  <si>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</si>
  <si>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</si>
  <si>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</si>
  <si>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</si>
  <si>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</si>
  <si>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</si>
  <si>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</si>
  <si>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</si>
  <si>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</si>
  <si>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</si>
  <si>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</si>
  <si>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</si>
  <si>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</si>
  <si>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</si>
  <si>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</si>
  <si>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</si>
  <si>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</si>
  <si>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</si>
  <si>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</si>
  <si>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</si>
  <si>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</si>
  <si>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</si>
  <si>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</si>
  <si>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</si>
  <si>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</si>
  <si>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</si>
  <si>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</si>
  <si>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</si>
  <si>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</si>
  <si>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</si>
  <si>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</si>
  <si>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</si>
  <si>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</si>
  <si>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</si>
  <si>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</si>
  <si>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</si>
  <si>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</si>
  <si>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</si>
  <si>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</si>
  <si>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</si>
  <si>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</si>
  <si>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</si>
  <si>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</si>
  <si>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</si>
  <si>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</si>
  <si>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</si>
  <si>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</si>
  <si>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</si>
  <si>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</si>
  <si>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</si>
  <si>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</si>
  <si>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</si>
  <si>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</si>
  <si>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</si>
  <si>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</si>
  <si>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</si>
  <si>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</si>
  <si>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</si>
  <si>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</si>
  <si>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</si>
  <si>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</si>
  <si>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</si>
  <si>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</si>
  <si>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</si>
  <si>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</si>
  <si>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</si>
  <si>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</si>
  <si>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</si>
  <si>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</si>
  <si>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</si>
  <si>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</si>
  <si>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</si>
  <si>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</si>
  <si>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</si>
  <si>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</si>
  <si>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</si>
  <si>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</si>
  <si>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</si>
  <si>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</si>
  <si>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</si>
  <si>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</si>
  <si>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</si>
  <si>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</si>
  <si>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</si>
  <si>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</si>
  <si>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</si>
  <si>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</si>
  <si>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</si>
  <si>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</si>
  <si>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</si>
  <si>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</si>
  <si>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</si>
  <si>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</si>
  <si>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</si>
  <si>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</si>
  <si>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</si>
  <si>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</si>
  <si>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</si>
  <si>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</si>
  <si>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</si>
  <si>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</si>
  <si>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</si>
  <si>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</si>
  <si>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</si>
  <si>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</si>
  <si>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</si>
  <si>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</si>
  <si>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</si>
  <si>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</si>
  <si>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</si>
  <si>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</si>
  <si>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</si>
  <si>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</si>
  <si>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</si>
  <si>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</si>
  <si>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</si>
  <si>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</si>
  <si>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</si>
  <si>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</si>
  <si>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</si>
  <si>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</si>
  <si>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</si>
  <si>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</si>
  <si>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</si>
  <si>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</si>
  <si>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</si>
  <si>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</si>
  <si>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</si>
  <si>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</si>
  <si>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</si>
  <si>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</si>
  <si>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</si>
  <si>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</si>
  <si>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</si>
  <si>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</si>
  <si>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</si>
  <si>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</si>
  <si>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</si>
  <si>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</si>
  <si>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</si>
  <si>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</si>
  <si>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</si>
  <si>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</si>
  <si>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</si>
  <si>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</si>
  <si>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</si>
  <si>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</si>
  <si>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</si>
  <si>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</si>
  <si>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</si>
  <si>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</si>
  <si>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</si>
  <si>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</si>
  <si>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</si>
  <si>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</si>
  <si>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</si>
  <si>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</si>
  <si>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</si>
  <si>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</si>
  <si>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</si>
  <si>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</si>
  <si>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</si>
  <si>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</si>
  <si>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</si>
  <si>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</si>
  <si>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</si>
  <si>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</si>
  <si>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</si>
  <si>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</si>
  <si>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</si>
  <si>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</si>
  <si>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</si>
  <si>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</si>
  <si>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</si>
  <si>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</si>
  <si>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</si>
  <si>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</si>
  <si>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</si>
  <si>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</si>
  <si>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</si>
  <si>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</si>
  <si>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</si>
  <si>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</si>
  <si>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</si>
  <si>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</si>
  <si>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</si>
  <si>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</si>
  <si>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</si>
  <si>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</si>
  <si>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</si>
  <si>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</si>
  <si>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</si>
  <si>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</si>
  <si>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</si>
  <si>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</si>
  <si>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</si>
  <si>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</si>
  <si>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</si>
  <si>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</si>
  <si>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</si>
  <si>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</si>
  <si>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</si>
  <si>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</si>
  <si>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</si>
  <si>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</si>
  <si>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</si>
  <si>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</si>
  <si>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</si>
  <si>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</si>
  <si>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</si>
  <si>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</si>
  <si>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</si>
  <si>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</si>
  <si>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</si>
  <si>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</si>
  <si>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</si>
  <si>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</si>
  <si>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</si>
  <si>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</si>
  <si>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</si>
  <si>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</si>
  <si>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</si>
  <si>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</si>
  <si>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</si>
  <si>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</si>
  <si>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</si>
  <si>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</si>
  <si>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</si>
  <si>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</si>
  <si>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</si>
  <si>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</si>
  <si>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</si>
  <si>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</si>
  <si>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</si>
  <si>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</si>
  <si>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</si>
  <si>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</si>
  <si>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</si>
  <si>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</si>
  <si>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</si>
  <si>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</si>
  <si>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</si>
  <si>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</si>
  <si>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</si>
  <si>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</si>
  <si>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</si>
  <si>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</si>
  <si>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</si>
  <si>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</si>
  <si>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</si>
  <si>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</si>
  <si>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</si>
  <si>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</si>
  <si>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</si>
  <si>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</si>
  <si>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</si>
  <si>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</si>
  <si>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</si>
  <si>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</si>
  <si>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</si>
  <si>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</si>
  <si>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</si>
  <si>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</si>
  <si>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</si>
  <si>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</si>
  <si>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</si>
  <si>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</si>
  <si>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</si>
  <si>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</si>
  <si>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</si>
  <si>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</si>
  <si>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</si>
  <si>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</si>
  <si>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</si>
  <si>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</si>
  <si>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</si>
  <si>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</si>
  <si>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</si>
  <si>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</si>
  <si>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</si>
  <si>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</si>
  <si>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</si>
  <si>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</si>
  <si>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</si>
  <si>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</si>
  <si>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</si>
  <si>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</si>
  <si>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</si>
  <si>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</si>
  <si>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</si>
  <si>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</si>
  <si>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</si>
  <si>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</si>
  <si>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</si>
  <si>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</si>
  <si>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</si>
  <si>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</si>
  <si>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</si>
  <si>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</si>
  <si>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</si>
  <si>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</si>
  <si>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</si>
  <si>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</si>
  <si>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</si>
  <si>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</si>
  <si>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</si>
  <si>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</si>
  <si>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</si>
  <si>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</si>
  <si>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</si>
  <si>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</si>
  <si>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</si>
  <si>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</si>
  <si>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</si>
  <si>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</si>
  <si>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</si>
  <si>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</si>
  <si>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</si>
  <si>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</si>
  <si>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</si>
  <si>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</si>
  <si>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</si>
  <si>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</si>
  <si>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</si>
  <si>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</si>
  <si>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</si>
  <si>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</si>
  <si>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</si>
  <si>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</si>
  <si>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</si>
  <si>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</si>
  <si>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</si>
  <si>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</si>
  <si>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</si>
  <si>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</si>
  <si>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</si>
  <si>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</si>
  <si>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</si>
  <si>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</si>
  <si>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</si>
  <si>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</si>
  <si>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</si>
  <si>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</si>
  <si>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</si>
  <si>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</si>
  <si>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</si>
  <si>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</si>
  <si>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</si>
  <si>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</si>
  <si>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</si>
  <si>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</si>
  <si>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</si>
  <si>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</si>
  <si>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</si>
  <si>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</si>
  <si>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</si>
  <si>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</si>
  <si>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</si>
  <si>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</si>
  <si>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</si>
  <si>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</si>
  <si>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</si>
  <si>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</si>
  <si>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</si>
  <si>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</si>
  <si>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</si>
  <si>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</si>
  <si>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</si>
  <si>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</si>
  <si>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</si>
  <si>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</si>
  <si>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</si>
  <si>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</si>
  <si>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</si>
  <si>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</si>
  <si>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</si>
  <si>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</si>
  <si>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</si>
  <si>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</si>
  <si>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</si>
  <si>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</si>
  <si>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</si>
  <si>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</si>
  <si>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</si>
  <si>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</si>
  <si>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</si>
  <si>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</si>
  <si>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</si>
  <si>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</si>
  <si>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</si>
  <si>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</si>
  <si>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</si>
  <si>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</si>
  <si>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</si>
  <si>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</si>
  <si>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</si>
  <si>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</si>
  <si>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</si>
  <si>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</si>
  <si>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</si>
  <si>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</si>
  <si>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</si>
  <si>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</si>
  <si>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</si>
  <si>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</si>
  <si>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</si>
  <si>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</si>
  <si>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</si>
  <si>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</si>
  <si>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</si>
  <si>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</si>
  <si>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</si>
  <si>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</si>
  <si>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</si>
  <si>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</si>
  <si>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</si>
  <si>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</si>
  <si>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</si>
  <si>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</si>
  <si>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</si>
  <si>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</si>
  <si>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</si>
  <si>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</si>
  <si>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</si>
  <si>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</si>
  <si>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</si>
  <si>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</si>
  <si>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</si>
  <si>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</si>
  <si>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</si>
  <si>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</si>
  <si>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</si>
  <si>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</si>
  <si>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</si>
  <si>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</si>
  <si>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</si>
  <si>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</si>
  <si>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</si>
  <si>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</si>
  <si>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</si>
  <si>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</si>
  <si>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</si>
  <si>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</si>
  <si>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</si>
  <si>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</si>
  <si>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</si>
  <si>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</si>
  <si>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</si>
  <si>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</si>
  <si>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</si>
  <si>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</si>
  <si>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</si>
  <si>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</si>
  <si>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</si>
  <si>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</si>
  <si>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</si>
  <si>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</si>
  <si>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</si>
  <si>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</si>
  <si>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</si>
  <si>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</si>
  <si>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</si>
  <si>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</si>
  <si>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</si>
  <si>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</si>
  <si>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</si>
  <si>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</si>
  <si>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</si>
  <si>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</si>
  <si>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</si>
  <si>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</si>
  <si>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</si>
  <si>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</si>
  <si>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</si>
  <si>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</si>
  <si>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</si>
  <si>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</si>
  <si>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</si>
  <si>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</si>
  <si>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</si>
  <si>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</si>
  <si>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</si>
  <si>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</si>
  <si>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</si>
  <si>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</si>
  <si>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</si>
  <si>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</si>
  <si>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</si>
  <si>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</si>
  <si>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</si>
  <si>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</si>
  <si>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</si>
  <si>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</si>
  <si>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</si>
  <si>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</si>
  <si>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</si>
  <si>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</si>
  <si>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</si>
  <si>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</si>
  <si>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</si>
  <si>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</si>
  <si>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</si>
  <si>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</si>
  <si>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</si>
  <si>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</si>
  <si>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</si>
  <si>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</si>
  <si>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</si>
  <si>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</si>
  <si>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</si>
  <si>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</si>
  <si>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</si>
  <si>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</si>
  <si>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</si>
  <si>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</si>
  <si>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</si>
  <si>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</si>
  <si>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</si>
  <si>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</si>
  <si>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</si>
  <si>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</si>
  <si>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</si>
  <si>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</si>
  <si>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</si>
  <si>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</si>
  <si>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</si>
  <si>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</si>
  <si>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</si>
  <si>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</si>
  <si>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</si>
  <si>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</si>
  <si>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</si>
  <si>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</si>
  <si>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</si>
  <si>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</si>
  <si>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</si>
  <si>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</si>
  <si>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</si>
  <si>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</si>
  <si>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</si>
  <si>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</si>
  <si>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</si>
  <si>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</si>
  <si>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</si>
  <si>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</si>
  <si>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</si>
  <si>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</si>
  <si>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</si>
  <si>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</si>
  <si>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</si>
  <si>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</si>
  <si>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</si>
  <si>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</si>
  <si>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</si>
  <si>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</si>
  <si>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</si>
  <si>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</si>
  <si>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</si>
  <si>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</si>
  <si>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</si>
  <si>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</si>
  <si>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</si>
  <si>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</si>
  <si>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</si>
  <si>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</si>
  <si>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</si>
  <si>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</si>
  <si>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</si>
  <si>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</si>
  <si>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</si>
  <si>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</si>
  <si>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</si>
  <si>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</si>
  <si>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</si>
  <si>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</si>
  <si>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</si>
  <si>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</si>
  <si>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</si>
  <si>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</si>
  <si>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</si>
  <si>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</si>
  <si>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</si>
  <si>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</si>
  <si>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</si>
  <si>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</si>
  <si>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</si>
  <si>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</si>
  <si>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</si>
  <si>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</si>
  <si>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</si>
  <si>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</si>
  <si>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</si>
  <si>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</si>
  <si>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</si>
  <si>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</si>
  <si>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</si>
  <si>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</si>
  <si>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</si>
  <si>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</si>
  <si>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</si>
  <si>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</si>
  <si>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</si>
  <si>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</si>
  <si>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</si>
  <si>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</si>
  <si>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</si>
  <si>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</si>
  <si>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</si>
  <si>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</si>
  <si>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</si>
  <si>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</si>
  <si>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</si>
  <si>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</si>
  <si>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</si>
  <si>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</si>
  <si>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</si>
  <si>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</si>
  <si>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</si>
  <si>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</si>
  <si>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</si>
  <si>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</si>
  <si>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</si>
  <si>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</si>
  <si>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</si>
  <si>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</si>
  <si>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</si>
  <si>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</si>
  <si>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</si>
  <si>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</si>
  <si>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</si>
  <si>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</si>
  <si>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</si>
  <si>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</si>
  <si>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</si>
  <si>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</si>
  <si>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</si>
  <si>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</si>
  <si>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</si>
  <si>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</si>
  <si>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</si>
  <si>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</si>
  <si>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</si>
  <si>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</si>
  <si>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</si>
  <si>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</si>
  <si>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</si>
  <si>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</si>
  <si>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</si>
  <si>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</si>
  <si>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</si>
  <si>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</si>
  <si>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</si>
  <si>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</si>
  <si>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</si>
  <si>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</si>
  <si>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</si>
  <si>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</si>
  <si>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</si>
  <si>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</si>
  <si>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</si>
  <si>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</si>
  <si>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</si>
  <si>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</si>
  <si>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</si>
  <si>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</si>
  <si>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</si>
  <si>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</si>
  <si>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</si>
  <si>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</si>
  <si>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</si>
  <si>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</si>
  <si>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</si>
  <si>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</si>
  <si>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</si>
  <si>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</si>
  <si>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</si>
  <si>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</si>
  <si>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</si>
  <si>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</si>
  <si>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</si>
  <si>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</si>
  <si>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</si>
  <si>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</si>
  <si>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</si>
  <si>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</si>
  <si>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</si>
  <si>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</si>
  <si>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</si>
  <si>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</si>
  <si>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</si>
  <si>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</si>
  <si>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</si>
  <si>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</si>
  <si>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</si>
  <si>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</si>
  <si>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</si>
  <si>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</si>
  <si>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</si>
  <si>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</si>
  <si>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</si>
  <si>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</si>
  <si>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</si>
  <si>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</si>
  <si>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</si>
  <si>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</si>
  <si>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</si>
  <si>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</si>
  <si>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</si>
  <si>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</si>
  <si>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</si>
  <si>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</si>
  <si>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</si>
  <si>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</si>
  <si>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</si>
  <si>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</si>
  <si>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</si>
  <si>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</si>
  <si>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</si>
  <si>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</si>
  <si>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</si>
  <si>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</si>
  <si>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</si>
  <si>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</si>
  <si>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</si>
  <si>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</si>
  <si>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</si>
  <si>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</si>
  <si>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</si>
  <si>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</si>
  <si>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</si>
  <si>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</si>
  <si>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</si>
  <si>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</si>
  <si>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</si>
  <si>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</si>
  <si>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</si>
  <si>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</si>
  <si>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</si>
  <si>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</si>
  <si>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</si>
  <si>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</si>
  <si>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</si>
  <si>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</si>
  <si>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</si>
  <si>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</si>
  <si>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</si>
  <si>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</si>
  <si>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</si>
  <si>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</si>
  <si>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</si>
  <si>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</si>
  <si>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</si>
  <si>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</si>
  <si>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</si>
  <si>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</si>
  <si>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</si>
  <si>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</si>
  <si>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</si>
  <si>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</si>
  <si>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</si>
  <si>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</si>
  <si>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</si>
  <si>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</si>
  <si>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</si>
  <si>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</si>
  <si>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</si>
  <si>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</si>
  <si>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</si>
  <si>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</si>
  <si>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</si>
  <si>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</si>
  <si>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</si>
  <si>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</si>
  <si>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</si>
  <si>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</si>
  <si>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</si>
  <si>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</si>
  <si>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</si>
  <si>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</si>
  <si>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</si>
  <si>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</si>
  <si>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</si>
  <si>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</si>
  <si>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</si>
  <si>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</si>
  <si>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</si>
  <si>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</si>
  <si>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</si>
  <si>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</si>
  <si>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</si>
  <si>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</si>
  <si>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</si>
  <si>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</si>
  <si>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</si>
  <si>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</si>
  <si>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</si>
  <si>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</si>
  <si>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</si>
  <si>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</si>
  <si>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</si>
  <si>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</si>
  <si>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</si>
  <si>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</si>
  <si>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</si>
  <si>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</si>
  <si>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</si>
  <si>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</si>
  <si>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</si>
  <si>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</si>
  <si>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</si>
  <si>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</si>
  <si>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</si>
  <si>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</si>
  <si>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</si>
  <si>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</si>
  <si>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</si>
  <si>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</si>
  <si>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</si>
  <si>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</si>
  <si>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</si>
  <si>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</si>
  <si>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</si>
  <si>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</si>
  <si>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</si>
  <si>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</si>
  <si>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</si>
  <si>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</si>
  <si>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</si>
  <si>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</si>
  <si>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</si>
  <si>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</si>
  <si>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</si>
  <si>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</si>
  <si>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</si>
  <si>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</si>
  <si>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</si>
  <si>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</si>
  <si>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</si>
  <si>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</si>
  <si>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</si>
  <si>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</si>
  <si>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</si>
  <si>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</si>
  <si>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</si>
  <si>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</si>
  <si>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</si>
  <si>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</si>
  <si>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</si>
  <si>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</si>
  <si>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</si>
  <si>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</si>
  <si>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</si>
  <si>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</si>
  <si>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</si>
  <si>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</si>
  <si>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</si>
  <si>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</si>
  <si>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</si>
  <si>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</si>
  <si>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</si>
  <si>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</si>
  <si>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</si>
  <si>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</si>
  <si>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</si>
  <si>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</si>
  <si>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</si>
  <si>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</si>
  <si>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</si>
  <si>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</si>
  <si>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</si>
  <si>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</si>
  <si>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</si>
  <si>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</si>
  <si>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</si>
  <si>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</si>
  <si>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</si>
  <si>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</si>
  <si>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</si>
  <si>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</si>
  <si>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</si>
  <si>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</si>
  <si>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</si>
  <si>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</si>
  <si>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</si>
  <si>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</si>
  <si>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</si>
  <si>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</si>
  <si>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</si>
  <si>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</si>
  <si>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</si>
  <si>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</si>
  <si>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</si>
  <si>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</si>
  <si>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</si>
  <si>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</si>
  <si>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</si>
  <si>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</si>
  <si>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</si>
  <si>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</si>
  <si>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</si>
  <si>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</si>
  <si>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</si>
  <si>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</si>
  <si>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</si>
  <si>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</si>
  <si>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</si>
  <si>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</si>
  <si>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</si>
  <si>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</si>
  <si>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</si>
  <si>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</si>
  <si>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</si>
  <si>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</si>
  <si>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</si>
  <si>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</si>
  <si>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</si>
  <si>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</si>
  <si>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</si>
  <si>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</si>
  <si>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</si>
  <si>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</si>
  <si>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</si>
  <si>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</si>
  <si>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</si>
  <si>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</si>
  <si>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</si>
  <si>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</si>
  <si>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</si>
  <si>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</si>
  <si>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</si>
  <si>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</si>
  <si>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</si>
  <si>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</si>
  <si>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</si>
  <si>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</si>
  <si>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</si>
  <si>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</si>
  <si>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</si>
  <si>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</si>
  <si>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</si>
  <si>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</si>
  <si>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</si>
  <si>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</si>
  <si>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</si>
  <si>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</si>
  <si>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</si>
  <si>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</si>
  <si>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</si>
  <si>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</si>
  <si>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</si>
  <si>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</si>
  <si>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</si>
  <si>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</si>
  <si>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</si>
  <si>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</si>
  <si>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</si>
  <si>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</si>
  <si>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</si>
  <si>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</si>
  <si>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</si>
  <si>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</si>
  <si>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</si>
  <si>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</si>
  <si>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</si>
  <si>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</si>
  <si>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</si>
  <si>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</si>
  <si>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</si>
  <si>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</si>
  <si>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</si>
  <si>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</si>
  <si>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</si>
  <si>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</si>
  <si>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</si>
  <si>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</si>
  <si>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</si>
  <si>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</si>
  <si>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</si>
  <si>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</si>
  <si>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</si>
  <si>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</si>
  <si>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</si>
  <si>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</si>
  <si>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</si>
  <si>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</si>
  <si>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</si>
  <si>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</si>
  <si>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</si>
  <si>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</si>
  <si>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</si>
  <si>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</si>
  <si>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</si>
  <si>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</si>
  <si>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</si>
  <si>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</si>
  <si>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</si>
  <si>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</si>
  <si>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</si>
  <si>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</si>
  <si>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</si>
  <si>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</si>
  <si>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</si>
  <si>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</si>
  <si>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</si>
  <si>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</si>
  <si>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</si>
  <si>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</si>
  <si>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</si>
  <si>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</si>
  <si>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</si>
  <si>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</si>
  <si>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</si>
  <si>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</si>
  <si>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</si>
  <si>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</si>
  <si>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</si>
  <si>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</si>
  <si>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</si>
  <si>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</si>
  <si>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</si>
  <si>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</si>
  <si>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</si>
  <si>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</si>
  <si>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</si>
  <si>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</si>
  <si>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</si>
  <si>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</si>
  <si>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</si>
  <si>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</si>
  <si>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</si>
  <si>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</si>
  <si>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</si>
  <si>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</si>
  <si>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</si>
  <si>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</si>
  <si>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</si>
  <si>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</si>
  <si>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</si>
  <si>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</si>
  <si>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</si>
  <si>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</si>
  <si>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</si>
  <si>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</si>
  <si>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</si>
  <si>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</si>
  <si>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</si>
  <si>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</si>
  <si>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</si>
  <si>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</si>
  <si>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</si>
  <si>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</si>
  <si>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</si>
  <si>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</si>
  <si>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</si>
  <si>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</si>
  <si>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</si>
  <si>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</si>
  <si>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</si>
  <si>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</si>
  <si>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</si>
  <si>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</si>
  <si>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</si>
  <si>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</si>
  <si>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</si>
  <si>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</si>
  <si>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</si>
  <si>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</si>
  <si>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</si>
  <si>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</si>
  <si>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</si>
  <si>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</si>
  <si>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</si>
  <si>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</si>
  <si>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</si>
  <si>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</si>
  <si>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</si>
  <si>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</si>
  <si>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</si>
  <si>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</si>
  <si>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</si>
  <si>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</si>
  <si>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</si>
  <si>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</si>
  <si>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</si>
  <si>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</si>
  <si>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</si>
  <si>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</si>
  <si>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</si>
  <si>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</si>
  <si>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</si>
  <si>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</si>
  <si>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</si>
  <si>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</si>
  <si>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</si>
  <si>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</si>
  <si>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</si>
  <si>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</si>
  <si>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</si>
  <si>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</si>
  <si>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</si>
  <si>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</si>
  <si>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</si>
  <si>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</si>
  <si>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</si>
  <si>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</si>
  <si>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</si>
  <si>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</si>
  <si>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</si>
  <si>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</si>
  <si>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</si>
  <si>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</si>
  <si>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</si>
  <si>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</si>
  <si>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</si>
  <si>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</si>
  <si>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</si>
  <si>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</si>
  <si>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</si>
  <si>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</si>
  <si>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</si>
  <si>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</si>
  <si>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</si>
  <si>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</si>
  <si>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</si>
  <si>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</si>
  <si>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</si>
  <si>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</si>
  <si>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</si>
  <si>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</si>
  <si>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</si>
  <si>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</si>
  <si>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</si>
  <si>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</si>
  <si>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</si>
  <si>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</si>
  <si>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</si>
  <si>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</si>
  <si>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</si>
  <si>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</si>
  <si>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</si>
  <si>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</si>
  <si>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</si>
  <si>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</si>
  <si>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</si>
  <si>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</si>
  <si>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</si>
  <si>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</si>
  <si>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</si>
  <si>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</si>
  <si>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</si>
  <si>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</si>
  <si>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</si>
  <si>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</si>
  <si>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</si>
  <si>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</si>
  <si>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</si>
  <si>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</si>
  <si>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</si>
  <si>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</si>
  <si>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</si>
  <si>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</si>
  <si>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</si>
  <si>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</si>
  <si>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</si>
  <si>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</si>
  <si>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</si>
  <si>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</si>
  <si>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</si>
  <si>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</si>
  <si>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</si>
  <si>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</si>
  <si>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</si>
  <si>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</si>
  <si>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</si>
  <si>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</si>
  <si>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</si>
  <si>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</si>
  <si>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</si>
  <si>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</si>
  <si>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</si>
  <si>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</si>
  <si>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</si>
  <si>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</si>
  <si>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</si>
  <si>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</si>
  <si>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</si>
  <si>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</si>
  <si>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</si>
  <si>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</si>
  <si>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</si>
  <si>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</si>
  <si>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</si>
  <si>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</si>
  <si>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</si>
  <si>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</si>
  <si>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</si>
  <si>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</si>
  <si>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</si>
  <si>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</si>
  <si>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</si>
  <si>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</si>
  <si>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</si>
  <si>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</si>
  <si>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</si>
  <si>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</si>
  <si>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</si>
  <si>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</si>
  <si>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</si>
  <si>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</si>
  <si>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</si>
  <si>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</si>
  <si>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</si>
  <si>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</si>
  <si>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</si>
  <si>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</si>
  <si>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</si>
  <si>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</si>
  <si>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</si>
  <si>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</si>
  <si>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</si>
  <si>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</si>
  <si>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</si>
  <si>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</si>
  <si>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</si>
  <si>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</si>
  <si>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</si>
  <si>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</si>
  <si>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</si>
  <si>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</si>
  <si>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</si>
  <si>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</si>
  <si>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</si>
  <si>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</si>
  <si>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</si>
  <si>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</si>
  <si>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</si>
  <si>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</si>
  <si>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</si>
  <si>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</si>
  <si>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</si>
  <si>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</si>
  <si>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</si>
  <si>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</si>
  <si>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</si>
  <si>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</si>
  <si>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</si>
  <si>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</si>
  <si>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</si>
  <si>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</si>
  <si>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</si>
  <si>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</si>
  <si>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</si>
  <si>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</si>
  <si>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</si>
  <si>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</si>
  <si>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</si>
  <si>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</si>
  <si>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</si>
  <si>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</si>
  <si>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</si>
  <si>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</si>
  <si>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</si>
  <si>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</si>
  <si>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</si>
  <si>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</si>
  <si>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</si>
  <si>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</si>
  <si>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</si>
  <si>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</si>
  <si>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</si>
  <si>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</si>
  <si>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</si>
  <si>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</si>
  <si>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</si>
  <si>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</si>
  <si>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</si>
  <si>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</si>
  <si>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</si>
  <si>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</si>
  <si>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</si>
  <si>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</si>
  <si>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</si>
  <si>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</si>
  <si>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</si>
  <si>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</si>
  <si>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</si>
  <si>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</si>
  <si>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</si>
  <si>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</si>
  <si>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</si>
  <si>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</si>
  <si>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</si>
  <si>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</si>
  <si>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</si>
  <si>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</si>
  <si>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</si>
  <si>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</si>
  <si>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</si>
  <si>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</si>
  <si>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</si>
  <si>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</si>
  <si>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</si>
  <si>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</si>
  <si>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</si>
  <si>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</si>
  <si>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</si>
  <si>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</si>
  <si>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</si>
  <si>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</si>
  <si>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</si>
  <si>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</si>
  <si>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</si>
  <si>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</si>
  <si>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</si>
  <si>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</si>
  <si>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</si>
  <si>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</si>
  <si>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</si>
  <si>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</si>
  <si>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</si>
  <si>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</si>
  <si>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</si>
  <si>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</si>
  <si>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</si>
  <si>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</si>
  <si>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</si>
  <si>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</si>
  <si>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</si>
  <si>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</si>
  <si>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</si>
  <si>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</si>
  <si>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</si>
  <si>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</si>
  <si>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</si>
  <si>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</si>
  <si>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</si>
  <si>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</si>
  <si>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</si>
  <si>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</si>
  <si>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</si>
  <si>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</si>
  <si>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</si>
  <si>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</si>
  <si>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</si>
  <si>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</si>
  <si>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</si>
  <si>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</si>
  <si>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</si>
  <si>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</si>
  <si>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</si>
  <si>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</si>
  <si>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</si>
  <si>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</si>
  <si>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</si>
  <si>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</si>
  <si>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</si>
  <si>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</si>
  <si>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</si>
  <si>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</si>
  <si>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</si>
  <si>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</si>
  <si>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</si>
  <si>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</si>
  <si>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</si>
  <si>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</si>
  <si>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</si>
  <si>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</si>
  <si>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</si>
  <si>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</si>
  <si>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</si>
  <si>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</si>
  <si>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</si>
  <si>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</si>
  <si>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</si>
  <si>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</si>
  <si>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</si>
  <si>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</si>
  <si>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</si>
  <si>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</si>
  <si>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</si>
  <si>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</si>
  <si>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</si>
  <si>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</si>
  <si>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</si>
  <si>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</si>
  <si>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</si>
  <si>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</si>
  <si>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</si>
  <si>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</si>
  <si>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</si>
  <si>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</si>
  <si>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</si>
  <si>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</si>
  <si>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</si>
  <si>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</si>
  <si>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</si>
  <si>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</si>
  <si>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</si>
  <si>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</si>
  <si>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</si>
  <si>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</si>
  <si>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</si>
  <si>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</si>
  <si>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</si>
  <si>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</si>
  <si>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</si>
  <si>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</si>
  <si>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</si>
  <si>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</si>
  <si>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</si>
  <si>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</si>
  <si>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</si>
  <si>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</si>
  <si>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</si>
  <si>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</si>
  <si>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</si>
  <si>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</si>
  <si>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</si>
  <si>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</si>
  <si>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</si>
  <si>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</si>
  <si>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</si>
  <si>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</si>
  <si>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</si>
  <si>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</si>
  <si>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</si>
  <si>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</si>
  <si>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</si>
  <si>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</si>
  <si>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</si>
  <si>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</si>
  <si>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</si>
  <si>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</si>
  <si>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</si>
  <si>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</si>
  <si>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</si>
  <si>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</si>
  <si>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</si>
  <si>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</si>
  <si>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</si>
  <si>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</si>
  <si>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</si>
  <si>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</si>
  <si>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</si>
  <si>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</si>
  <si>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</si>
  <si>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</si>
  <si>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</si>
  <si>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</si>
  <si>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</si>
  <si>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</si>
  <si>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</si>
  <si>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</si>
  <si>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</si>
  <si>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</si>
  <si>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</si>
  <si>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</si>
  <si>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</si>
  <si>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</si>
  <si>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</si>
  <si>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</si>
  <si>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</si>
  <si>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</si>
  <si>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</si>
  <si>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</si>
  <si>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</si>
  <si>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</si>
  <si>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</si>
  <si>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</si>
  <si>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</si>
  <si>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</si>
  <si>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</si>
  <si>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</si>
  <si>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</si>
  <si>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</si>
  <si>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</si>
  <si>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</si>
  <si>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</si>
  <si>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</si>
  <si>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</si>
  <si>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</si>
  <si>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</si>
  <si>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</si>
  <si>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</si>
  <si>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</si>
  <si>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</si>
  <si>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</si>
  <si>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</si>
  <si>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</si>
  <si>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</si>
  <si>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</si>
  <si>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</si>
  <si>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</si>
  <si>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</si>
  <si>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</si>
  <si>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</si>
  <si>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</si>
  <si>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</si>
  <si>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</si>
  <si>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</si>
  <si>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</si>
  <si>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</si>
  <si>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</si>
  <si>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</si>
  <si>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</si>
  <si>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</si>
  <si>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</si>
  <si>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</si>
  <si>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</si>
  <si>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</si>
  <si>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</si>
  <si>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</si>
  <si>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</si>
  <si>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</si>
  <si>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</si>
  <si>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</si>
  <si>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</si>
  <si>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</si>
  <si>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</si>
  <si>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</si>
  <si>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</si>
  <si>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</si>
  <si>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</si>
  <si>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</si>
  <si>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</si>
  <si>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</si>
  <si>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</si>
  <si>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</si>
  <si>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</si>
  <si>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</si>
  <si>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</si>
  <si>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</si>
  <si>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</si>
  <si>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</si>
  <si>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</si>
  <si>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</si>
  <si>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</si>
  <si>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</si>
  <si>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</si>
  <si>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</si>
  <si>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</si>
  <si>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</si>
  <si>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</si>
  <si>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</si>
  <si>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</si>
  <si>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</si>
  <si>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</si>
  <si>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</si>
  <si>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</si>
  <si>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</si>
  <si>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</si>
  <si>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</si>
  <si>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</si>
  <si>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</si>
  <si>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</si>
  <si>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</si>
  <si>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</si>
  <si>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</si>
  <si>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</si>
  <si>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</si>
  <si>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</si>
  <si>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</si>
  <si>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</si>
  <si>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</si>
  <si>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</si>
  <si>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</si>
  <si>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</si>
  <si>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</si>
  <si>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</si>
  <si>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</si>
  <si>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</si>
  <si>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</si>
  <si>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</si>
  <si>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</si>
  <si>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</si>
  <si>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</si>
  <si>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</si>
  <si>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</si>
  <si>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</si>
  <si>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</si>
  <si>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</si>
  <si>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</si>
  <si>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</si>
  <si>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</si>
  <si>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</si>
  <si>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</si>
  <si>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</si>
  <si>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</si>
  <si>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</si>
  <si>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</si>
  <si>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</si>
  <si>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</si>
  <si>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</si>
  <si>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</si>
  <si>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</si>
  <si>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</si>
  <si>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</si>
  <si>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</si>
  <si>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</si>
  <si>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</si>
  <si>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</si>
  <si>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</si>
  <si>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</si>
  <si>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</si>
  <si>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</si>
  <si>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</si>
  <si>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</si>
  <si>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</si>
  <si>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</si>
  <si>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</si>
  <si>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</si>
  <si>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</si>
  <si>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</si>
  <si>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</si>
  <si>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</si>
  <si>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</si>
  <si>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</si>
  <si>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</si>
  <si>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</si>
  <si>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</si>
  <si>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</si>
  <si>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</si>
  <si>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</si>
  <si>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</si>
  <si>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</si>
  <si>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</si>
  <si>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</si>
  <si>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</si>
  <si>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</si>
  <si>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</si>
  <si>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</si>
  <si>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</si>
  <si>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</si>
  <si>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</si>
  <si>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</si>
  <si>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</si>
  <si>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</si>
  <si>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</si>
  <si>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</si>
  <si>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</si>
  <si>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</si>
  <si>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</si>
  <si>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</si>
  <si>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</si>
  <si>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</si>
  <si>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</si>
  <si>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</si>
  <si>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</si>
  <si>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</si>
  <si>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</si>
  <si>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</si>
  <si>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</si>
  <si>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</si>
  <si>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</si>
  <si>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</si>
  <si>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</si>
  <si>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</si>
  <si>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</si>
  <si>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</si>
  <si>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</si>
  <si>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</si>
  <si>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</si>
  <si>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</si>
  <si>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</si>
  <si>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</si>
  <si>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</si>
  <si>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</si>
  <si>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</si>
  <si>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</si>
  <si>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</si>
  <si>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</si>
  <si>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</si>
  <si>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</si>
  <si>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</si>
  <si>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</si>
  <si>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</si>
  <si>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</si>
  <si>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</si>
  <si>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</si>
  <si>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</si>
  <si>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</si>
  <si>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</si>
  <si>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</si>
  <si>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</si>
  <si>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</si>
  <si>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</si>
  <si>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</si>
  <si>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</si>
  <si>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</si>
  <si>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</si>
  <si>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</si>
  <si>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</si>
  <si>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</si>
  <si>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</si>
  <si>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</si>
  <si>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</si>
  <si>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</si>
  <si>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</si>
  <si>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</si>
  <si>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</si>
  <si>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</si>
  <si>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</si>
  <si>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</si>
  <si>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</si>
  <si>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</si>
  <si>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</si>
  <si>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</si>
  <si>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</si>
  <si>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</si>
  <si>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</si>
  <si>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</si>
  <si>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</si>
  <si>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</si>
  <si>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</si>
  <si>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</si>
  <si>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</si>
  <si>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</si>
  <si>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</si>
  <si>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</si>
  <si>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</si>
  <si>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</si>
  <si>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</si>
  <si>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</si>
  <si>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</si>
  <si>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</si>
  <si>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</si>
  <si>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</si>
  <si>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</si>
  <si>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</si>
  <si>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</si>
  <si>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</si>
  <si>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</si>
  <si>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</si>
  <si>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</si>
  <si>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</si>
  <si>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</si>
  <si>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</si>
  <si>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</si>
  <si>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</si>
  <si>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</si>
  <si>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</si>
  <si>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</si>
  <si>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</si>
  <si>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</si>
  <si>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</si>
  <si>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</si>
  <si>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</si>
  <si>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</si>
  <si>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</si>
  <si>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</si>
  <si>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</si>
  <si>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</si>
  <si>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</si>
  <si>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</si>
  <si>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</si>
  <si>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</si>
  <si>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</si>
  <si>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</si>
  <si>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</si>
  <si>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</si>
  <si>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</si>
  <si>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</si>
  <si>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</si>
  <si>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</si>
  <si>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</si>
  <si>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</si>
  <si>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</si>
  <si>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</si>
  <si>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</si>
  <si>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</si>
  <si>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</si>
  <si>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</si>
  <si>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</si>
  <si>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</si>
  <si>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</si>
  <si>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</si>
  <si>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</si>
  <si>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</si>
  <si>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</si>
  <si>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</si>
  <si>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</si>
  <si>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</si>
  <si>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</si>
  <si>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</si>
  <si>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</si>
  <si>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</si>
  <si>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</si>
  <si>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</si>
  <si>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</si>
  <si>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</si>
  <si>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</si>
  <si>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</si>
  <si>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</si>
  <si>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</si>
  <si>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</si>
  <si>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</si>
  <si>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</si>
  <si>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</si>
  <si>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</si>
  <si>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</si>
  <si>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</si>
  <si>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</si>
  <si>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</si>
  <si>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</si>
  <si>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</si>
  <si>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</si>
  <si>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</si>
  <si>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</si>
  <si>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</si>
  <si>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</si>
  <si>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</si>
  <si>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</si>
  <si>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</si>
  <si>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</si>
  <si>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</si>
  <si>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</si>
  <si>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</si>
  <si>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</si>
  <si>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</si>
  <si>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</si>
  <si>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</si>
  <si>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</si>
  <si>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</si>
  <si>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</si>
  <si>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</si>
  <si>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</si>
  <si>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</si>
  <si>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</si>
  <si>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</si>
  <si>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</si>
  <si>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</si>
  <si>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</si>
  <si>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</si>
  <si>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</si>
  <si>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</si>
  <si>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</si>
  <si>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</si>
  <si>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</si>
  <si>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</si>
  <si>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</si>
  <si>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</si>
  <si>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</si>
  <si>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</si>
  <si>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</si>
  <si>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</si>
  <si>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</si>
  <si>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</si>
  <si>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</si>
  <si>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</si>
  <si>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</si>
  <si>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</si>
  <si>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</si>
  <si>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</si>
  <si>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</si>
  <si>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</si>
  <si>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</si>
  <si>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</si>
  <si>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</si>
  <si>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</si>
  <si>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</si>
  <si>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</si>
  <si>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</si>
  <si>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</si>
  <si>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</si>
  <si>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</si>
  <si>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</si>
  <si>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</si>
  <si>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</si>
  <si>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</si>
  <si>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</si>
  <si>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</si>
  <si>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</si>
  <si>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</si>
  <si>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</si>
  <si>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</si>
  <si>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</si>
  <si>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</si>
  <si>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</si>
  <si>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</si>
  <si>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</si>
  <si>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</si>
  <si>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</si>
  <si>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</si>
  <si>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</si>
  <si>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</si>
  <si>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</si>
  <si>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</si>
  <si>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</si>
  <si>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</si>
  <si>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</si>
  <si>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</si>
  <si>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</si>
  <si>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</si>
  <si>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</si>
  <si>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</si>
  <si>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</si>
  <si>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</si>
  <si>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</si>
  <si>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</si>
  <si>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</si>
  <si>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</si>
  <si>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</si>
  <si>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</si>
  <si>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</si>
  <si>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</si>
  <si>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</si>
  <si>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</si>
  <si>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</si>
  <si>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</si>
  <si>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</si>
  <si>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</si>
  <si>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</si>
  <si>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</si>
  <si>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</si>
  <si>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</si>
  <si>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</si>
  <si>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</si>
  <si>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</si>
  <si>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</si>
  <si>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</si>
  <si>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</si>
  <si>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</si>
  <si>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</si>
  <si>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</si>
  <si>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</si>
  <si>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</si>
  <si>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</si>
  <si>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</si>
  <si>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</si>
  <si>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</si>
  <si>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</si>
  <si>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</si>
  <si>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</si>
  <si>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</si>
  <si>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</si>
  <si>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</si>
  <si>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</si>
  <si>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</si>
  <si>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</si>
  <si>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</si>
  <si>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</si>
  <si>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</si>
  <si>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</si>
  <si>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</si>
  <si>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</si>
  <si>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</si>
  <si>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</si>
  <si>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</si>
  <si>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</si>
  <si>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</si>
  <si>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</si>
  <si>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</si>
  <si>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</si>
  <si>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</si>
  <si>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</si>
  <si>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</si>
  <si>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</si>
  <si>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</si>
  <si>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</si>
  <si>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</si>
  <si>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</si>
  <si>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</si>
  <si>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</si>
  <si>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</si>
  <si>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</si>
  <si>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</si>
  <si>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</si>
  <si>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</si>
  <si>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</si>
  <si>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</si>
  <si>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</si>
  <si>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</si>
  <si>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</si>
  <si>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</si>
  <si>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</si>
  <si>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</si>
  <si>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</si>
  <si>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</si>
  <si>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</si>
  <si>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</si>
  <si>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</si>
  <si>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</si>
  <si>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</si>
  <si>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</si>
  <si>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</si>
  <si>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</si>
  <si>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</si>
  <si>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</si>
  <si>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</si>
  <si>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</si>
  <si>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</si>
  <si>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</si>
  <si>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</si>
  <si>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</si>
  <si>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</si>
  <si>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</si>
  <si>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</si>
  <si>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</si>
  <si>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</si>
  <si>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</si>
  <si>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</si>
  <si>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</si>
  <si>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</si>
  <si>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</si>
  <si>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</si>
  <si>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</si>
  <si>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</si>
  <si>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</si>
  <si>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</si>
  <si>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</si>
  <si>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</si>
  <si>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</si>
  <si>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</si>
  <si>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</si>
  <si>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</si>
  <si>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</si>
  <si>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</si>
  <si>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</si>
  <si>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</si>
  <si>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</si>
  <si>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</si>
  <si>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</si>
  <si>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</si>
  <si>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</si>
  <si>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</si>
  <si>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</si>
  <si>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</si>
  <si>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</si>
  <si>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</si>
  <si>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</si>
  <si>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</si>
  <si>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</si>
  <si>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</si>
  <si>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</si>
  <si>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</si>
  <si>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</si>
  <si>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</si>
  <si>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</si>
  <si>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</si>
  <si>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</si>
  <si>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</si>
  <si>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</si>
  <si>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</si>
  <si>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</si>
  <si>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</si>
  <si>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</si>
  <si>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</si>
  <si>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</si>
  <si>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</si>
  <si>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</si>
  <si>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</si>
  <si>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</si>
  <si>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</si>
  <si>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</si>
  <si>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</si>
  <si>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</si>
  <si>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</si>
  <si>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</si>
  <si>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</si>
  <si>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</si>
  <si>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</si>
  <si>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</si>
  <si>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</si>
  <si>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</si>
  <si>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</si>
  <si>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</si>
  <si>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</si>
  <si>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</si>
  <si>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</si>
  <si>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</si>
  <si>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</si>
  <si>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</si>
  <si>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</si>
  <si>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</si>
  <si>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</si>
  <si>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</si>
  <si>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</si>
  <si>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</si>
  <si>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</si>
  <si>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</si>
  <si>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</si>
  <si>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</si>
  <si>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</si>
  <si>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</si>
  <si>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</si>
  <si>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</si>
  <si>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</si>
  <si>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</si>
  <si>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</si>
  <si>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</si>
  <si>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</si>
  <si>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</si>
  <si>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</si>
  <si>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</si>
  <si>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</si>
  <si>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</si>
  <si>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</si>
  <si>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</si>
  <si>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</si>
  <si>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</si>
  <si>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</si>
  <si>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</si>
  <si>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</si>
  <si>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</si>
  <si>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</si>
  <si>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</si>
  <si>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</si>
  <si>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</si>
  <si>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</si>
  <si>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</si>
  <si>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</si>
  <si>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</si>
  <si>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</si>
  <si>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</si>
  <si>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</si>
  <si>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</si>
  <si>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</si>
  <si>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</si>
  <si>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</si>
  <si>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</si>
  <si>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</si>
  <si>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</si>
  <si>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</si>
  <si>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</si>
  <si>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</si>
  <si>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</si>
  <si>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</si>
  <si>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</si>
  <si>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</si>
  <si>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</si>
  <si>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</si>
  <si>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</si>
  <si>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</si>
  <si>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</si>
  <si>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</si>
  <si>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</si>
  <si>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</si>
  <si>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</si>
  <si>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</si>
  <si>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</si>
  <si>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</si>
  <si>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</si>
  <si>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</si>
  <si>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</si>
  <si>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</si>
  <si>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</si>
  <si>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</si>
  <si>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</si>
  <si>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</si>
  <si>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</si>
  <si>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</si>
  <si>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</si>
  <si>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</si>
  <si>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</si>
  <si>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</si>
  <si>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</si>
  <si>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</si>
  <si>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</si>
  <si>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</si>
  <si>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</si>
  <si>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</si>
  <si>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</si>
  <si>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</si>
  <si>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</si>
  <si>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</si>
  <si>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</si>
  <si>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</si>
  <si>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</si>
  <si>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</si>
  <si>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</si>
  <si>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</si>
  <si>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</si>
  <si>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</si>
  <si>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</si>
  <si>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</si>
  <si>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</si>
  <si>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</si>
  <si>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</si>
  <si>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</si>
  <si>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</si>
  <si>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</si>
  <si>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</si>
  <si>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</si>
  <si>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</si>
  <si>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</si>
  <si>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</si>
  <si>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</si>
  <si>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</si>
  <si>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</si>
  <si>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</si>
  <si>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</si>
  <si>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</si>
  <si>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</si>
  <si>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</si>
  <si>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</si>
  <si>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</si>
  <si>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</si>
  <si>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</si>
  <si>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</si>
  <si>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</si>
  <si>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</si>
  <si>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</si>
  <si>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</si>
  <si>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</si>
  <si>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</si>
  <si>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</si>
  <si>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</si>
  <si>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</si>
  <si>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</si>
  <si>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</si>
  <si>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</si>
  <si>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</si>
  <si>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</si>
  <si>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</si>
  <si>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</si>
  <si>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</si>
  <si>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</si>
  <si>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</si>
  <si>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</si>
  <si>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</si>
  <si>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</si>
  <si>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</si>
  <si>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</si>
  <si>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</si>
  <si>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</si>
  <si>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</si>
  <si>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</si>
  <si>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</si>
  <si>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</si>
  <si>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</si>
  <si>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</si>
  <si>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</si>
  <si>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</si>
  <si>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</si>
  <si>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</si>
  <si>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</si>
  <si>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</si>
  <si>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</si>
  <si>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</si>
  <si>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</si>
  <si>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</si>
  <si>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</si>
  <si>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</si>
  <si>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</si>
  <si>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</si>
  <si>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</si>
  <si>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</si>
  <si>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</si>
  <si>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</si>
  <si>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</si>
  <si>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</si>
  <si>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</si>
  <si>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</si>
  <si>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</si>
  <si>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</si>
  <si>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</si>
  <si>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</si>
  <si>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</si>
  <si>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</si>
  <si>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</si>
  <si>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</si>
  <si>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</si>
  <si>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</si>
  <si>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</si>
  <si>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</si>
  <si>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</si>
  <si>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</si>
  <si>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</si>
  <si>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</si>
  <si>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</si>
  <si>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</si>
  <si>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</si>
  <si>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</si>
  <si>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</si>
  <si>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</si>
  <si>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</si>
  <si>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</si>
  <si>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</si>
  <si>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</si>
  <si>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</si>
  <si>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</si>
  <si>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</si>
  <si>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</si>
  <si>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</si>
  <si>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</si>
  <si>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</si>
  <si>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</si>
  <si>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</si>
  <si>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</si>
  <si>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</si>
  <si>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</si>
  <si>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</si>
  <si>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</si>
  <si>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</si>
  <si>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</si>
  <si>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</si>
  <si>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</si>
  <si>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</si>
  <si>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</si>
  <si>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</si>
  <si>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</si>
  <si>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</si>
  <si>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</si>
  <si>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</si>
  <si>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</si>
  <si>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</si>
  <si>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</si>
  <si>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</si>
  <si>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</si>
  <si>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</si>
  <si>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</si>
  <si>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</si>
  <si>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</si>
  <si>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</si>
  <si>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</si>
  <si>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</si>
  <si>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</si>
  <si>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</si>
  <si>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</si>
  <si>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</si>
  <si>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</si>
  <si>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</si>
  <si>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</si>
  <si>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</si>
  <si>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</si>
  <si>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</si>
  <si>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</si>
  <si>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</si>
  <si>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</si>
  <si>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</si>
  <si>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</si>
  <si>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</si>
  <si>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</si>
  <si>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</si>
  <si>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</si>
  <si>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</si>
  <si>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</si>
  <si>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</si>
  <si>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</si>
  <si>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</si>
  <si>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</si>
  <si>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</si>
  <si>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</si>
  <si>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</si>
  <si>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</si>
  <si>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</si>
  <si>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</si>
  <si>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</si>
  <si>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</si>
  <si>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</si>
  <si>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</si>
  <si>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</si>
  <si>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</si>
  <si>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</si>
  <si>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</si>
  <si>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</si>
  <si>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</si>
  <si>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</si>
  <si>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</si>
  <si>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</si>
  <si>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</si>
  <si>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</si>
  <si>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</si>
  <si>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</si>
  <si>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</si>
  <si>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</si>
  <si>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</si>
  <si>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</si>
  <si>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</si>
  <si>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</si>
  <si>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</si>
  <si>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</si>
  <si>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</si>
  <si>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</si>
  <si>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</si>
  <si>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</si>
  <si>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</si>
  <si>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</si>
  <si>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</si>
  <si>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</si>
  <si>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</si>
  <si>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</si>
  <si>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</si>
  <si>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</si>
  <si>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</si>
  <si>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</si>
  <si>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</si>
  <si>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</si>
  <si>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</si>
  <si>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</si>
  <si>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</si>
  <si>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</si>
  <si>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</si>
  <si>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</si>
  <si>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</si>
  <si>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</si>
  <si>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</si>
  <si>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</si>
  <si>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</si>
  <si>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</si>
  <si>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</si>
  <si>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</si>
  <si>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</si>
  <si>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</si>
  <si>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</si>
  <si>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</si>
  <si>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</si>
  <si>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</si>
  <si>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</si>
  <si>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</si>
  <si>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</si>
  <si>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</si>
  <si>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</si>
  <si>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</si>
  <si>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</si>
  <si>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</si>
  <si>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</si>
  <si>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</si>
  <si>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</si>
  <si>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</si>
  <si>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</si>
  <si>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</si>
  <si>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</si>
  <si>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</si>
  <si>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</si>
  <si>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</si>
  <si>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</si>
  <si>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</si>
  <si>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</si>
  <si>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</si>
  <si>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</si>
  <si>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</si>
  <si>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</si>
  <si>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</si>
  <si>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</si>
  <si>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</si>
  <si>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</si>
  <si>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</si>
  <si>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</si>
  <si>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</si>
  <si>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</si>
  <si>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</si>
  <si>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</si>
  <si>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</si>
  <si>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</si>
  <si>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</si>
  <si>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</si>
  <si>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</si>
  <si>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</si>
  <si>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</si>
  <si>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</si>
  <si>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</si>
  <si>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</si>
  <si>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</si>
  <si>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</si>
  <si>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</si>
  <si>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</si>
  <si>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</si>
  <si>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</si>
  <si>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</si>
  <si>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</si>
  <si>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</si>
  <si>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</si>
  <si>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</si>
  <si>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</si>
  <si>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</si>
  <si>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</si>
  <si>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</si>
  <si>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</si>
  <si>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</si>
  <si>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</si>
  <si>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</si>
  <si>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</si>
  <si>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</si>
  <si>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</si>
  <si>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</si>
  <si>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</si>
  <si>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</si>
  <si>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</si>
  <si>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</si>
  <si>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</si>
  <si>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</si>
  <si>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</si>
  <si>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</si>
  <si>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</si>
  <si>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</si>
  <si>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</si>
  <si>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</si>
  <si>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</si>
  <si>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</si>
  <si>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</si>
  <si>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</si>
  <si>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</si>
  <si>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</si>
  <si>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</si>
  <si>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</si>
  <si>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</si>
  <si>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</si>
  <si>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</si>
  <si>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</si>
  <si>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</si>
  <si>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</si>
  <si>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</si>
  <si>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</si>
  <si>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</si>
  <si>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</si>
  <si>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</si>
  <si>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</si>
  <si>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</si>
  <si>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</si>
  <si>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</si>
  <si>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</si>
  <si>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</si>
  <si>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</si>
  <si>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</si>
  <si>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</si>
  <si>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</si>
  <si>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</si>
  <si>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</si>
  <si>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</si>
  <si>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</si>
  <si>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</si>
  <si>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</si>
  <si>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</si>
  <si>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</si>
  <si>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</si>
  <si>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</si>
  <si>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</si>
  <si>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</si>
  <si>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</si>
  <si>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</si>
  <si>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</si>
  <si>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</si>
  <si>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</si>
  <si>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</si>
  <si>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</si>
  <si>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</si>
  <si>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</si>
  <si>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</si>
  <si>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</si>
  <si>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</si>
  <si>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</si>
  <si>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</si>
  <si>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</si>
  <si>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</si>
  <si>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</si>
  <si>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</si>
  <si>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</si>
  <si>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</si>
  <si>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</si>
  <si>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</si>
  <si>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</si>
  <si>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</si>
  <si>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</si>
  <si>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</si>
  <si>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</si>
  <si>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</si>
  <si>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</si>
  <si>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</si>
  <si>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</si>
  <si>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</si>
  <si>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</si>
  <si>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</si>
  <si>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</si>
  <si>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</si>
  <si>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</si>
  <si>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</si>
  <si>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</si>
  <si>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</si>
  <si>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</si>
  <si>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</si>
  <si>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</si>
  <si>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</si>
  <si>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</si>
  <si>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</si>
  <si>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</si>
  <si>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</si>
  <si>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</si>
  <si>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</si>
  <si>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</si>
  <si>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</si>
  <si>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</si>
  <si>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</si>
  <si>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</si>
  <si>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</si>
  <si>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</si>
  <si>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</si>
  <si>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</si>
  <si>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</si>
  <si>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</si>
  <si>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</si>
  <si>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</si>
  <si>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</si>
  <si>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</si>
  <si>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</si>
  <si>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</si>
  <si>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</si>
  <si>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</si>
  <si>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</si>
  <si>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</si>
  <si>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</si>
  <si>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</si>
  <si>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</si>
  <si>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</si>
  <si>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</si>
  <si>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</si>
  <si>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</si>
  <si>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</si>
  <si>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</si>
  <si>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</si>
  <si>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</si>
  <si>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</si>
  <si>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</si>
  <si>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</si>
  <si>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</si>
  <si>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</si>
  <si>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</si>
  <si>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</si>
  <si>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</si>
  <si>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</si>
  <si>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</si>
  <si>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</si>
  <si>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</si>
  <si>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</si>
  <si>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</si>
  <si>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</si>
  <si>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</si>
  <si>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</si>
  <si>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</si>
  <si>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</si>
  <si>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</si>
  <si>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</si>
  <si>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</si>
  <si>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</si>
  <si>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</si>
  <si>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</si>
  <si>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</si>
  <si>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</si>
  <si>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</si>
  <si>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</si>
  <si>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</si>
  <si>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</si>
  <si>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</si>
  <si>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</si>
  <si>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</si>
  <si>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</si>
  <si>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</si>
  <si>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</si>
  <si>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</si>
  <si>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</si>
  <si>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</si>
  <si>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</si>
  <si>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</si>
  <si>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</si>
  <si>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</si>
  <si>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</si>
  <si>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</si>
  <si>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</si>
  <si>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</si>
  <si>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</si>
  <si>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</si>
  <si>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</si>
  <si>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</si>
  <si>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</si>
  <si>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</si>
  <si>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</si>
  <si>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</si>
  <si>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</si>
  <si>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</si>
  <si>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</si>
  <si>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</si>
  <si>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</si>
  <si>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</si>
  <si>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</si>
  <si>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</si>
  <si>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</si>
  <si>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</si>
  <si>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</si>
  <si>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</si>
  <si>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</si>
  <si>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</si>
  <si>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</si>
  <si>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</si>
  <si>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</si>
  <si>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</si>
  <si>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</si>
  <si>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</si>
  <si>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</si>
  <si>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</si>
  <si>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</si>
  <si>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</si>
  <si>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</si>
  <si>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</si>
  <si>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</si>
  <si>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</si>
  <si>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</si>
  <si>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</si>
  <si>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</si>
  <si>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</si>
  <si>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</si>
  <si>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</si>
  <si>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</si>
  <si>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</si>
  <si>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</si>
  <si>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</si>
  <si>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</si>
  <si>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</si>
  <si>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</si>
  <si>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</si>
  <si>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</si>
  <si>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</si>
  <si>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</si>
  <si>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</si>
  <si>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</si>
  <si>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</si>
  <si>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</si>
  <si>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</si>
  <si>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</si>
  <si>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</si>
  <si>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</si>
  <si>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</si>
  <si>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</si>
  <si>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</si>
  <si>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</si>
  <si>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</si>
  <si>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</si>
  <si>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</si>
  <si>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</si>
  <si>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</si>
  <si>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</si>
  <si>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</si>
  <si>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</si>
  <si>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</si>
  <si>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</si>
  <si>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</si>
  <si>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</si>
  <si>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</si>
  <si>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</si>
  <si>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</si>
  <si>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</si>
  <si>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</si>
  <si>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</si>
  <si>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</si>
  <si>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</si>
  <si>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</si>
  <si>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</si>
  <si>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</si>
  <si>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</si>
  <si>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</si>
  <si>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</si>
  <si>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</si>
  <si>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</si>
  <si>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</si>
  <si>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</si>
  <si>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</si>
  <si>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</si>
  <si>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</si>
  <si>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</si>
  <si>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</si>
  <si>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</si>
  <si>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</si>
  <si>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</si>
  <si>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</si>
  <si>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</si>
  <si>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</si>
  <si>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</si>
  <si>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</si>
  <si>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</si>
  <si>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</si>
  <si>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</si>
  <si>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</si>
  <si>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</si>
  <si>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</si>
  <si>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</si>
  <si>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</si>
  <si>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</si>
  <si>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</si>
  <si>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</si>
  <si>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</si>
  <si>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</si>
  <si>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</si>
  <si>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</si>
  <si>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</si>
  <si>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</si>
  <si>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</si>
  <si>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</si>
  <si>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</si>
  <si>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</si>
  <si>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</si>
  <si>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</si>
  <si>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</si>
  <si>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</si>
  <si>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</si>
  <si>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</si>
  <si>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</si>
  <si>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</si>
  <si>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</si>
  <si>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</si>
  <si>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</si>
  <si>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</si>
  <si>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</si>
  <si>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</si>
  <si>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</si>
  <si>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</si>
  <si>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</si>
  <si>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</si>
  <si>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</si>
  <si>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</si>
  <si>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</si>
  <si>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</si>
  <si>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</si>
  <si>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</si>
  <si>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</si>
  <si>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</si>
  <si>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</si>
  <si>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</si>
  <si>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</si>
  <si>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</si>
  <si>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</si>
  <si>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</si>
  <si>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</si>
  <si>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</si>
  <si>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</si>
  <si>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</si>
  <si>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</si>
  <si>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</si>
  <si>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</si>
  <si>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</si>
  <si>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</si>
  <si>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</si>
  <si>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</si>
  <si>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</si>
  <si>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</si>
  <si>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</si>
  <si>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</si>
  <si>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</si>
  <si>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</si>
  <si>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</si>
  <si>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</si>
  <si>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</si>
  <si>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</si>
  <si>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</si>
  <si>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</si>
  <si>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</si>
  <si>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</si>
  <si>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</si>
  <si>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</si>
  <si>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</si>
  <si>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</si>
  <si>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</si>
  <si>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</si>
  <si>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</si>
  <si>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</si>
  <si>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</si>
  <si>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</si>
  <si>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</si>
  <si>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</si>
  <si>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</si>
  <si>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</si>
  <si>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</si>
  <si>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</si>
  <si>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</si>
  <si>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</si>
  <si>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</si>
  <si>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</si>
  <si>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</si>
  <si>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</si>
  <si>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</si>
  <si>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</si>
  <si>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</si>
  <si>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</si>
  <si>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</si>
  <si>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</si>
  <si>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</si>
  <si>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</si>
  <si>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</si>
  <si>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</si>
  <si>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</si>
  <si>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</si>
  <si>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</si>
  <si>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</si>
  <si>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</si>
  <si>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</si>
  <si>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</si>
  <si>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</si>
  <si>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</si>
  <si>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</si>
  <si>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</si>
  <si>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</si>
  <si>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</si>
  <si>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</si>
  <si>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</si>
  <si>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</si>
  <si>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</si>
  <si>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</si>
  <si>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</si>
  <si>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</si>
  <si>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</si>
  <si>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</si>
  <si>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</si>
  <si>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</si>
  <si>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</si>
  <si>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</si>
  <si>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</si>
  <si>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</si>
  <si>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</si>
  <si>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</si>
  <si>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</si>
  <si>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</si>
  <si>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</si>
  <si>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</si>
  <si>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</si>
  <si>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</si>
  <si>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</si>
  <si>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</si>
  <si>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</si>
  <si>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</si>
  <si>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</si>
  <si>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</si>
  <si>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</si>
  <si>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</si>
  <si>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</si>
  <si>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</si>
  <si>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</si>
  <si>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</si>
  <si>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</si>
  <si>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</si>
  <si>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</si>
  <si>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</si>
  <si>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</si>
  <si>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</si>
  <si>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</si>
  <si>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</si>
  <si>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</si>
  <si>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</si>
  <si>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</si>
  <si>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</si>
  <si>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</si>
  <si>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</si>
  <si>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</si>
  <si>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</si>
  <si>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</si>
  <si>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</si>
  <si>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</si>
  <si>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</si>
  <si>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</si>
  <si>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</si>
  <si>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</si>
  <si>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</si>
  <si>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</si>
  <si>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</si>
  <si>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</si>
  <si>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</si>
  <si>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</si>
  <si>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</si>
  <si>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</si>
  <si>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</si>
  <si>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</si>
  <si>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</si>
  <si>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</si>
  <si>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</si>
  <si>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</si>
  <si>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</si>
  <si>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</si>
  <si>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</si>
  <si>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</si>
  <si>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</si>
  <si>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</si>
  <si>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</si>
  <si>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</si>
  <si>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</si>
  <si>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</si>
  <si>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</si>
  <si>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</si>
  <si>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</si>
  <si>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</si>
  <si>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</si>
  <si>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</si>
  <si>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</si>
  <si>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</si>
  <si>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</si>
  <si>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</si>
  <si>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</si>
  <si>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</si>
  <si>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</si>
  <si>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</si>
  <si>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</si>
  <si>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</si>
  <si>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</si>
  <si>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</si>
  <si>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</si>
  <si>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</si>
  <si>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</si>
  <si>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</si>
  <si>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</si>
  <si>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</si>
  <si>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</si>
  <si>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</si>
  <si>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</si>
  <si>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</si>
  <si>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</si>
  <si>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</si>
  <si>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</si>
  <si>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</si>
  <si>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</si>
  <si>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</si>
  <si>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</si>
  <si>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</si>
  <si>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</si>
  <si>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</si>
  <si>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</si>
  <si>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</si>
  <si>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</si>
  <si>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</si>
  <si>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</si>
  <si>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</si>
  <si>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</si>
  <si>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</si>
  <si>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</si>
  <si>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</si>
  <si>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</si>
  <si>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</si>
  <si>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</si>
  <si>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</si>
  <si>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</si>
  <si>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</si>
  <si>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</si>
  <si>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</si>
  <si>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</si>
  <si>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</si>
  <si>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</si>
  <si>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</si>
  <si>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</si>
  <si>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</si>
  <si>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</si>
  <si>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</si>
  <si>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</si>
  <si>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</si>
  <si>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</si>
  <si>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</si>
  <si>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</si>
  <si>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</si>
  <si>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</si>
  <si>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</si>
  <si>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</si>
  <si>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</si>
  <si>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</si>
  <si>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</si>
  <si>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</si>
  <si>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</si>
  <si>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</si>
  <si>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</si>
  <si>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</si>
  <si>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</si>
  <si>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</si>
  <si>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</si>
  <si>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</si>
  <si>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</si>
  <si>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</si>
  <si>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</si>
  <si>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</si>
  <si>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</si>
  <si>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</si>
  <si>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</si>
  <si>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</si>
  <si>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</si>
  <si>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</si>
  <si>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</si>
  <si>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</si>
  <si>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</si>
  <si>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</si>
  <si>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</si>
  <si>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</si>
  <si>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</si>
  <si>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</si>
  <si>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</si>
  <si>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</si>
  <si>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</si>
  <si>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</si>
  <si>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</si>
  <si>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</si>
  <si>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</si>
  <si>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</si>
  <si>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</si>
  <si>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</si>
  <si>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</si>
  <si>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</si>
  <si>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</si>
  <si>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</si>
  <si>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</si>
  <si>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</si>
  <si>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</si>
  <si>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</si>
  <si>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</si>
  <si>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</si>
  <si>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</si>
  <si>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</si>
  <si>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</si>
  <si>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</si>
  <si>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</si>
  <si>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</si>
  <si>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</si>
  <si>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</si>
  <si>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</si>
  <si>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</si>
  <si>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</si>
  <si>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</si>
  <si>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</si>
  <si>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</si>
  <si>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</si>
  <si>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</si>
  <si>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</si>
  <si>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</si>
  <si>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</si>
  <si>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</si>
  <si>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</si>
  <si>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</si>
  <si>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</si>
  <si>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</si>
  <si>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</si>
  <si>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</si>
  <si>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</si>
  <si>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</si>
  <si>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</si>
  <si>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</si>
  <si>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</si>
  <si>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</si>
  <si>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</si>
  <si>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</si>
  <si>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</si>
  <si>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</si>
  <si>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</si>
  <si>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</si>
  <si>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</si>
  <si>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</si>
  <si>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</si>
  <si>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</si>
  <si>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</si>
  <si>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</si>
  <si>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</si>
  <si>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</si>
  <si>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</si>
  <si>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</si>
  <si>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</si>
  <si>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</si>
  <si>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</si>
  <si>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</si>
  <si>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</si>
  <si>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</si>
  <si>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</si>
  <si>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</si>
  <si>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</si>
  <si>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</si>
  <si>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</si>
  <si>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</si>
  <si>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</si>
  <si>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</si>
  <si>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</si>
  <si>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</si>
  <si>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</si>
  <si>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</si>
  <si>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</si>
  <si>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</si>
  <si>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</si>
  <si>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</si>
  <si>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</si>
  <si>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</si>
  <si>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</si>
  <si>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</si>
  <si>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</si>
  <si>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</si>
  <si>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</si>
  <si>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</si>
  <si>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</si>
  <si>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</si>
  <si>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</si>
  <si>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</si>
  <si>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</si>
  <si>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</si>
  <si>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</si>
  <si>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</si>
  <si>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</si>
  <si>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</si>
  <si>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</si>
  <si>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</si>
  <si>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</si>
  <si>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</si>
  <si>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</si>
  <si>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</si>
  <si>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</si>
  <si>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</si>
  <si>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</si>
  <si>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</si>
  <si>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</si>
  <si>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</si>
  <si>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</si>
  <si>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</si>
  <si>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</si>
  <si>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</si>
  <si>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</si>
  <si>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</si>
  <si>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</si>
  <si>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</si>
  <si>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</si>
  <si>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</si>
  <si>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</si>
  <si>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</si>
  <si>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</si>
  <si>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</si>
  <si>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</si>
  <si>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</si>
  <si>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</si>
  <si>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</si>
  <si>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</si>
  <si>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</si>
  <si>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</si>
  <si>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</si>
  <si>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</si>
  <si>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</si>
  <si>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</si>
  <si>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</si>
  <si>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</si>
  <si>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</si>
  <si>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</si>
  <si>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</si>
  <si>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</si>
  <si>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</si>
  <si>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</si>
  <si>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</si>
  <si>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</si>
  <si>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</si>
  <si>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</si>
  <si>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</si>
  <si>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</si>
  <si>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</si>
  <si>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</si>
  <si>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</si>
  <si>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</si>
  <si>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</si>
  <si>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</si>
  <si>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</si>
  <si>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</si>
  <si>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</si>
  <si>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</si>
  <si>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</si>
  <si>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</si>
  <si>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</si>
  <si>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</si>
  <si>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</si>
  <si>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</si>
  <si>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</si>
  <si>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</si>
  <si>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</si>
  <si>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</si>
  <si>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</si>
  <si>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</si>
  <si>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</si>
  <si>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</si>
  <si>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</si>
  <si>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</si>
  <si>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</si>
  <si>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</si>
  <si>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</si>
  <si>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</si>
  <si>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</si>
  <si>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</si>
  <si>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</si>
  <si>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</si>
  <si>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</si>
  <si>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</si>
  <si>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</si>
  <si>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</si>
  <si>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</si>
  <si>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</si>
  <si>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</si>
  <si>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</si>
  <si>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</si>
  <si>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</si>
  <si>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</si>
  <si>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</si>
  <si>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</si>
  <si>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</si>
  <si>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</si>
  <si>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</si>
  <si>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</si>
  <si>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</si>
  <si>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</si>
  <si>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</si>
  <si>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</si>
  <si>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</si>
  <si>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</si>
  <si>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</si>
  <si>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</si>
  <si>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</si>
  <si>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</si>
  <si>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</si>
  <si>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</si>
  <si>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</si>
  <si>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</si>
  <si>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</si>
  <si>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</si>
  <si>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</si>
  <si>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</si>
  <si>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</si>
  <si>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</si>
  <si>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</si>
  <si>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</si>
  <si>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</si>
  <si>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</si>
  <si>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</si>
  <si>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</si>
  <si>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</si>
  <si>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</si>
  <si>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</si>
  <si>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</si>
  <si>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</si>
  <si>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</si>
  <si>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</si>
  <si>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</si>
  <si>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</si>
  <si>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</si>
  <si>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</si>
  <si>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</si>
  <si>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</si>
  <si>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</si>
  <si>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</si>
  <si>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</si>
  <si>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</si>
  <si>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</si>
  <si>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</si>
  <si>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</si>
  <si>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</si>
  <si>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</si>
  <si>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</si>
  <si>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</si>
  <si>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</si>
  <si>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</si>
  <si>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</si>
  <si>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</si>
  <si>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</si>
  <si>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</si>
  <si>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</si>
  <si>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</si>
  <si>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</si>
  <si>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</si>
  <si>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</si>
  <si>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</si>
  <si>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</si>
  <si>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</si>
  <si>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</si>
  <si>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</si>
  <si>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</si>
  <si>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</si>
  <si>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</si>
  <si>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</si>
  <si>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</si>
  <si>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</si>
  <si>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</si>
  <si>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</si>
  <si>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</si>
  <si>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</si>
  <si>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</si>
  <si>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</si>
  <si>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</si>
  <si>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</si>
  <si>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</si>
  <si>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</si>
  <si>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</si>
  <si>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</si>
  <si>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</si>
  <si>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</si>
  <si>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</si>
  <si>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</si>
  <si>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</si>
  <si>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</si>
  <si>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</si>
  <si>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</si>
  <si>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</si>
  <si>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</si>
  <si>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</si>
  <si>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</si>
  <si>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</si>
  <si>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</si>
  <si>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</si>
  <si>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</si>
  <si>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</si>
  <si>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</si>
  <si>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</si>
  <si>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</si>
  <si>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</si>
  <si>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</si>
  <si>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</si>
  <si>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</si>
  <si>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</si>
  <si>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</si>
  <si>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</si>
  <si>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</si>
  <si>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</si>
  <si>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</si>
  <si>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</si>
  <si>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</si>
  <si>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</si>
  <si>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</si>
  <si>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</si>
  <si>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</si>
  <si>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</si>
  <si>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</si>
  <si>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</si>
  <si>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</si>
  <si>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</si>
  <si>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</si>
  <si>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</si>
  <si>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</si>
  <si>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</si>
  <si>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</si>
  <si>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</si>
  <si>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</si>
  <si>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</si>
  <si>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</si>
  <si>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</si>
  <si>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</si>
  <si>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</si>
  <si>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</si>
  <si>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</si>
  <si>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</si>
  <si>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</si>
  <si>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</si>
  <si>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</si>
  <si>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</si>
  <si>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</si>
  <si>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</si>
  <si>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</si>
  <si>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</si>
  <si>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</si>
  <si>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</si>
  <si>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</si>
  <si>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</si>
  <si>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</si>
  <si>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</si>
  <si>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</si>
  <si>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</si>
  <si>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</si>
  <si>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</si>
  <si>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</si>
  <si>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</si>
  <si>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</si>
  <si>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</si>
  <si>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</si>
  <si>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</si>
  <si>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</si>
  <si>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</si>
  <si>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</si>
  <si>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</si>
  <si>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</si>
  <si>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</si>
  <si>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</si>
  <si>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</si>
  <si>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</si>
  <si>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</si>
  <si>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</si>
  <si>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</si>
  <si>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</si>
  <si>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</si>
  <si>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</si>
  <si>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</si>
  <si>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</si>
  <si>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</si>
  <si>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</si>
  <si>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</si>
  <si>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</si>
  <si>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</si>
  <si>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</si>
  <si>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</si>
  <si>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</si>
  <si>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</si>
  <si>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</si>
  <si>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</si>
  <si>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</si>
  <si>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</si>
  <si>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</si>
  <si>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</si>
  <si>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</si>
  <si>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</si>
  <si>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</si>
  <si>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</si>
  <si>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</si>
  <si>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</si>
  <si>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</si>
  <si>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</si>
  <si>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</si>
  <si>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</si>
  <si>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</si>
  <si>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</si>
  <si>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</si>
  <si>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</si>
  <si>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</si>
  <si>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</si>
  <si>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</si>
  <si>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</si>
  <si>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</si>
  <si>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</si>
  <si>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</si>
  <si>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</si>
  <si>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</si>
  <si>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</si>
  <si>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</si>
  <si>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</si>
  <si>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</si>
  <si>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</si>
  <si>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</si>
  <si>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</si>
  <si>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</si>
  <si>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</si>
  <si>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</si>
  <si>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</si>
  <si>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</si>
  <si>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</si>
  <si>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</si>
  <si>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</si>
  <si>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</si>
  <si>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</si>
  <si>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</si>
  <si>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</si>
  <si>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</si>
  <si>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</si>
  <si>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</si>
  <si>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</si>
  <si>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</si>
  <si>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</si>
  <si>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</si>
  <si>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</si>
  <si>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</si>
  <si>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</si>
  <si>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</si>
  <si>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</si>
  <si>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</si>
  <si>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</si>
  <si>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</si>
  <si>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</si>
  <si>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</si>
  <si>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</si>
  <si>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</si>
  <si>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</si>
  <si>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</si>
  <si>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</si>
  <si>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</si>
  <si>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</si>
  <si>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</si>
  <si>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</si>
  <si>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</si>
  <si>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</si>
  <si>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</si>
  <si>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</si>
  <si>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</si>
  <si>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</si>
  <si>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</si>
  <si>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</si>
  <si>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</si>
  <si>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</si>
  <si>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</si>
  <si>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</si>
  <si>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</si>
  <si>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</si>
  <si>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</si>
  <si>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</si>
  <si>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</si>
  <si>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</si>
  <si>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</si>
  <si>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</si>
  <si>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</si>
  <si>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</si>
  <si>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</si>
  <si>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</si>
  <si>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</si>
  <si>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</si>
  <si>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</si>
  <si>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</si>
  <si>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</si>
  <si>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</si>
  <si>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</si>
  <si>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</si>
  <si>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</si>
  <si>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</si>
  <si>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</si>
  <si>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</si>
  <si>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</si>
  <si>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</si>
  <si>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</si>
  <si>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</si>
  <si>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</si>
  <si>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</si>
  <si>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</si>
  <si>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</si>
  <si>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</si>
  <si>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</si>
  <si>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</si>
  <si>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</si>
  <si>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</si>
  <si>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</si>
  <si>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</si>
  <si>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</si>
  <si>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</si>
  <si>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</si>
  <si>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</si>
  <si>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</si>
  <si>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</si>
  <si>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</si>
  <si>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</si>
  <si>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</si>
  <si>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</si>
  <si>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</si>
  <si>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</si>
  <si>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</si>
  <si>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</si>
  <si>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</si>
  <si>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</si>
  <si>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</si>
  <si>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</si>
  <si>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</si>
  <si>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</si>
  <si>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</si>
  <si>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</si>
  <si>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</si>
  <si>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</si>
  <si>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</si>
  <si>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</si>
  <si>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</si>
  <si>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</si>
  <si>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</si>
  <si>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</si>
  <si>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</si>
  <si>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</si>
  <si>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</si>
  <si>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</si>
  <si>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</si>
  <si>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</si>
  <si>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</si>
  <si>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</si>
  <si>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</si>
  <si>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</si>
  <si>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</si>
  <si>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</si>
  <si>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</si>
  <si>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</si>
  <si>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</si>
  <si>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</si>
  <si>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</si>
  <si>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</si>
  <si>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</si>
  <si>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</si>
  <si>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</si>
  <si>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</si>
  <si>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</si>
  <si>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</si>
  <si>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</si>
  <si>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</si>
  <si>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</si>
  <si>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</si>
  <si>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</si>
  <si>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</si>
  <si>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</si>
  <si>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</si>
  <si>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</si>
  <si>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</si>
  <si>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</si>
  <si>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</si>
  <si>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</si>
  <si>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</si>
  <si>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</si>
  <si>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</si>
  <si>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</si>
  <si>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</si>
  <si>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</si>
  <si>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</si>
  <si>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</si>
  <si>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</si>
  <si>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</si>
  <si>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</si>
  <si>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</si>
  <si>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</si>
  <si>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</si>
  <si>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</si>
  <si>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</si>
  <si>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</si>
  <si>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</si>
  <si>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</si>
  <si>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</si>
  <si>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</si>
  <si>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</si>
  <si>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</si>
  <si>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</si>
  <si>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</si>
  <si>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</si>
  <si>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</si>
  <si>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</si>
  <si>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</si>
  <si>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</si>
  <si>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</si>
  <si>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</si>
  <si>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</si>
  <si>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</si>
  <si>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</si>
  <si>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</si>
  <si>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</si>
  <si>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</si>
  <si>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</si>
  <si>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</si>
  <si>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</si>
  <si>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</si>
  <si>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</si>
  <si>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</si>
  <si>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</si>
  <si>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</si>
  <si>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</si>
  <si>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</si>
  <si>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</si>
  <si>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</si>
  <si>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</si>
  <si>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</si>
  <si>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</si>
  <si>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</si>
  <si>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</si>
  <si>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</si>
  <si>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</si>
  <si>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</si>
  <si>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</si>
  <si>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</si>
  <si>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</si>
  <si>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</si>
  <si>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</si>
  <si>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</si>
  <si>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</si>
  <si>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</si>
  <si>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</si>
  <si>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</si>
  <si>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</si>
  <si>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</si>
  <si>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</si>
  <si>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</si>
  <si>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</si>
  <si>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</si>
  <si>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</si>
  <si>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</si>
  <si>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</si>
  <si>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</si>
  <si>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</si>
  <si>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</si>
  <si>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</si>
  <si>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</si>
  <si>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</si>
  <si>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</si>
  <si>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</si>
  <si>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</si>
  <si>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</si>
  <si>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</si>
  <si>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</si>
  <si>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</si>
  <si>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</si>
  <si>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</si>
  <si>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</si>
  <si>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</si>
  <si>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</si>
  <si>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</si>
  <si>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</si>
  <si>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</si>
  <si>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</si>
  <si>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</si>
  <si>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</si>
  <si>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</si>
  <si>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</si>
  <si>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</si>
  <si>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</si>
  <si>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</si>
  <si>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</si>
  <si>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</si>
  <si>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</si>
  <si>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</si>
  <si>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</si>
  <si>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</si>
  <si>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</si>
  <si>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</si>
  <si>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</si>
  <si>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</si>
  <si>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</si>
  <si>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</si>
  <si>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</si>
  <si>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</si>
  <si>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</si>
  <si>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</si>
  <si>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</si>
  <si>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</si>
  <si>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</si>
  <si>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</si>
  <si>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</si>
  <si>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</si>
  <si>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</si>
  <si>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</si>
  <si>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</si>
  <si>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</si>
  <si>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</si>
  <si>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</si>
  <si>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</si>
  <si>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</si>
  <si>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</si>
  <si>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</si>
  <si>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</si>
  <si>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</si>
  <si>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</si>
  <si>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</si>
  <si>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</si>
  <si>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</si>
  <si>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</si>
  <si>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</si>
  <si>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</si>
  <si>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</si>
  <si>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</si>
  <si>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</si>
  <si>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</si>
  <si>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</si>
  <si>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</si>
  <si>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</si>
  <si>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</si>
  <si>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</si>
  <si>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</si>
  <si>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</si>
  <si>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</si>
  <si>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</si>
  <si>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</si>
  <si>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</si>
  <si>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</si>
  <si>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</si>
  <si>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</si>
  <si>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</si>
  <si>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</si>
  <si>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</si>
  <si>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</si>
  <si>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</si>
  <si>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</si>
  <si>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</si>
  <si>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</si>
  <si>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</si>
  <si>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</si>
  <si>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</si>
  <si>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</si>
  <si>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</si>
  <si>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</si>
  <si>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</si>
  <si>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</si>
  <si>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</si>
  <si>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</si>
  <si>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</si>
  <si>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</si>
  <si>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</si>
  <si>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</si>
  <si>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</si>
  <si>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</si>
  <si>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</si>
  <si>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</si>
  <si>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</si>
  <si>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</si>
  <si>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</si>
  <si>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</si>
  <si>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</si>
  <si>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</si>
  <si>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</si>
  <si>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</si>
  <si>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</si>
  <si>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</si>
  <si>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</si>
  <si>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</si>
  <si>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</si>
  <si>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</si>
  <si>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</si>
  <si>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</si>
  <si>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</si>
  <si>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</si>
  <si>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</si>
  <si>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</si>
  <si>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</si>
  <si>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</si>
  <si>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</si>
  <si>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</si>
  <si>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</si>
  <si>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</si>
  <si>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</si>
  <si>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</si>
  <si>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</si>
  <si>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</si>
  <si>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</si>
  <si>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</si>
  <si>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</si>
  <si>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</si>
  <si>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</si>
  <si>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</si>
  <si>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</si>
  <si>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</si>
  <si>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</si>
  <si>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</si>
  <si>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</si>
  <si>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</si>
  <si>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</si>
  <si>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</si>
  <si>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</si>
  <si>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</si>
  <si>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</si>
  <si>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</si>
  <si>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</si>
  <si>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</si>
  <si>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</si>
  <si>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</si>
  <si>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</si>
  <si>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</si>
  <si>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</si>
  <si>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</si>
  <si>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</si>
  <si>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</si>
  <si>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</si>
  <si>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</si>
  <si>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</si>
  <si>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</si>
  <si>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</si>
  <si>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</si>
  <si>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</si>
  <si>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</si>
  <si>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</si>
  <si>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</si>
  <si>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</si>
  <si>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</si>
  <si>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</si>
  <si>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</si>
  <si>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</si>
  <si>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</si>
  <si>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</si>
  <si>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</si>
  <si>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</si>
  <si>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</si>
  <si>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</si>
  <si>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</si>
  <si>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</si>
  <si>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</si>
  <si>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</si>
  <si>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</si>
  <si>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</si>
  <si>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</si>
  <si>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</si>
  <si>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</si>
  <si>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</si>
  <si>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</si>
  <si>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</si>
  <si>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</si>
  <si>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</si>
  <si>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</si>
  <si>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</si>
  <si>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</si>
  <si>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</si>
  <si>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</si>
  <si>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</si>
  <si>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</si>
  <si>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</si>
  <si>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</si>
  <si>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</si>
  <si>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</si>
  <si>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</si>
  <si>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</si>
  <si>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</si>
  <si>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</si>
  <si>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</si>
  <si>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</si>
  <si>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</si>
  <si>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</si>
  <si>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</si>
  <si>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</si>
  <si>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</si>
  <si>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</si>
  <si>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</si>
  <si>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</si>
  <si>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</si>
  <si>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</si>
  <si>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</si>
  <si>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</si>
  <si>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</si>
  <si>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</si>
  <si>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</si>
  <si>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</si>
  <si>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</si>
  <si>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</si>
  <si>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</si>
  <si>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</si>
  <si>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</si>
  <si>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</si>
  <si>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</si>
  <si>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</si>
  <si>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</si>
  <si>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</si>
  <si>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</si>
  <si>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</si>
  <si>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</si>
  <si>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</si>
  <si>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</si>
  <si>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</si>
  <si>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</si>
  <si>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</si>
  <si>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</si>
  <si>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</si>
  <si>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</si>
  <si>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</si>
  <si>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</si>
  <si>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</si>
  <si>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</si>
  <si>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</si>
  <si>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</si>
  <si>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</si>
  <si>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</si>
  <si>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</si>
  <si>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</si>
  <si>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</si>
  <si>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</si>
  <si>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</si>
  <si>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</si>
  <si>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</si>
  <si>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</si>
  <si>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</si>
  <si>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</si>
  <si>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</si>
  <si>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</si>
  <si>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</si>
  <si>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</si>
  <si>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</si>
  <si>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</si>
  <si>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</si>
  <si>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</si>
  <si>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</si>
  <si>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</si>
  <si>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</si>
  <si>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</si>
  <si>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</si>
  <si>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</si>
  <si>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</si>
  <si>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</si>
  <si>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</si>
  <si>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</si>
  <si>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</si>
  <si>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</si>
  <si>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</si>
  <si>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</si>
  <si>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</si>
  <si>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</si>
  <si>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</si>
  <si>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</si>
  <si>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</si>
  <si>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</si>
  <si>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</si>
  <si>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</si>
  <si>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</si>
  <si>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</si>
  <si>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</si>
  <si>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</si>
  <si>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</si>
  <si>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</si>
  <si>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</si>
  <si>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</si>
  <si>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</si>
  <si>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</si>
  <si>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</si>
  <si>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</si>
  <si>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</si>
  <si>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</si>
  <si>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</si>
  <si>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</si>
  <si>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</si>
  <si>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</si>
  <si>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</si>
  <si>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</si>
  <si>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</si>
  <si>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</si>
  <si>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</si>
  <si>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</si>
  <si>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</si>
  <si>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</si>
  <si>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</si>
  <si>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</si>
  <si>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</si>
  <si>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</si>
  <si>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</si>
  <si>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</si>
  <si>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</si>
  <si>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</si>
  <si>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</si>
  <si>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</si>
  <si>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</si>
  <si>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</si>
  <si>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</si>
  <si>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</si>
  <si>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</si>
  <si>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</si>
  <si>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</si>
  <si>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</si>
  <si>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</si>
  <si>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</si>
  <si>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</si>
  <si>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</si>
  <si>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</si>
  <si>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</si>
  <si>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</si>
  <si>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</si>
  <si>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</si>
  <si>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</si>
  <si>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</si>
  <si>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</si>
  <si>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</si>
  <si>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</si>
  <si>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</si>
  <si>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</si>
  <si>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</si>
  <si>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</si>
  <si>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</si>
  <si>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</si>
  <si>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</si>
  <si>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</si>
  <si>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</si>
  <si>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</si>
  <si>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</si>
  <si>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</si>
  <si>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</si>
  <si>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</si>
  <si>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</si>
  <si>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</si>
  <si>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</si>
  <si>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</si>
  <si>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</si>
  <si>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</si>
  <si>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</si>
  <si>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</si>
  <si>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</si>
  <si>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</si>
  <si>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</si>
  <si>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</si>
  <si>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</si>
  <si>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</si>
  <si>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</si>
  <si>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</si>
  <si>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</si>
  <si>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</si>
  <si>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</si>
  <si>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</si>
  <si>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</si>
  <si>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</si>
  <si>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</si>
  <si>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</si>
  <si>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</si>
  <si>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</si>
  <si>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</si>
  <si>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</si>
  <si>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</si>
  <si>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</si>
  <si>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</si>
  <si>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</si>
  <si>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</si>
  <si>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</si>
  <si>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</si>
  <si>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</si>
  <si>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</si>
  <si>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</si>
  <si>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</si>
  <si>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</si>
  <si>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</si>
  <si>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</si>
  <si>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</si>
  <si>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</si>
  <si>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</si>
  <si>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</si>
  <si>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</si>
  <si>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</si>
  <si>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</si>
  <si>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</si>
  <si>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</si>
  <si>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</si>
  <si>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</si>
  <si>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</si>
  <si>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</si>
  <si>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</si>
  <si>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</si>
  <si>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</si>
  <si>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</si>
  <si>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</si>
  <si>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</si>
  <si>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</si>
  <si>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</si>
  <si>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</si>
  <si>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</si>
  <si>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</si>
  <si>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</si>
  <si>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</si>
  <si>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</si>
  <si>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</si>
  <si>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</si>
  <si>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</si>
  <si>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</si>
  <si>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</si>
  <si>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</si>
  <si>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</si>
  <si>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</si>
  <si>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</si>
  <si>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</si>
  <si>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</si>
  <si>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</si>
  <si>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</si>
  <si>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</si>
  <si>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</si>
  <si>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</si>
  <si>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</si>
  <si>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</si>
  <si>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</si>
  <si>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</si>
  <si>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</si>
  <si>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</si>
  <si>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</si>
  <si>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</si>
  <si>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</si>
  <si>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</si>
  <si>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</si>
  <si>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</si>
  <si>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</si>
  <si>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</si>
  <si>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</si>
  <si>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</si>
  <si>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</si>
  <si>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</si>
  <si>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</si>
  <si>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</si>
  <si>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</si>
  <si>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</si>
  <si>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</si>
  <si>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</si>
  <si>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</si>
  <si>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</si>
  <si>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</si>
  <si>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</si>
  <si>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</si>
  <si>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</si>
  <si>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</si>
  <si>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</si>
  <si>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</si>
  <si>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</si>
  <si>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</si>
  <si>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</si>
  <si>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</si>
  <si>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</si>
  <si>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</si>
  <si>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</si>
  <si>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</si>
  <si>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</si>
  <si>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</si>
  <si>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</si>
  <si>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</si>
  <si>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</si>
  <si>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</si>
  <si>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</si>
  <si>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</si>
  <si>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</si>
  <si>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</si>
  <si>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</si>
  <si>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</si>
  <si>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</si>
  <si>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</si>
  <si>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</si>
  <si>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</si>
  <si>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</si>
  <si>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</si>
  <si>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</si>
  <si>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</si>
  <si>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</si>
  <si>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</si>
  <si>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</si>
  <si>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</si>
  <si>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</si>
  <si>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</si>
  <si>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</si>
  <si>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</si>
  <si>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</si>
  <si>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</si>
  <si>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</si>
  <si>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</si>
  <si>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</si>
  <si>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</si>
  <si>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</si>
  <si>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</si>
  <si>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</si>
  <si>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</si>
  <si>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</si>
  <si>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</si>
  <si>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</si>
  <si>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</si>
  <si>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</si>
  <si>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</si>
  <si>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</si>
  <si>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</si>
  <si>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</si>
  <si>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</si>
  <si>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</si>
  <si>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</si>
  <si>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</si>
  <si>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</si>
  <si>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</si>
  <si>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</si>
  <si>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</si>
  <si>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</si>
  <si>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</si>
  <si>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</si>
  <si>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</si>
  <si>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</si>
  <si>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</si>
  <si>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</si>
  <si>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</si>
  <si>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</si>
  <si>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</si>
  <si>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</si>
  <si>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</si>
  <si>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</si>
  <si>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</si>
  <si>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</si>
  <si>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</si>
  <si>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</si>
  <si>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</si>
  <si>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</si>
  <si>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</si>
  <si>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</si>
  <si>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</si>
  <si>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</si>
  <si>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</si>
  <si>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</si>
  <si>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</si>
  <si>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</si>
  <si>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</si>
  <si>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</si>
  <si>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</si>
  <si>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</si>
  <si>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</si>
  <si>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</si>
  <si>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</si>
  <si>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</si>
  <si>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</si>
  <si>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</si>
  <si>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</si>
  <si>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</si>
  <si>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</si>
  <si>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</si>
  <si>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</si>
  <si>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</si>
  <si>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</si>
  <si>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</si>
  <si>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</si>
  <si>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</si>
  <si>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</si>
  <si>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</si>
  <si>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</si>
  <si>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</si>
  <si>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</si>
  <si>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</si>
  <si>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</si>
  <si>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</si>
  <si>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</si>
  <si>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</si>
  <si>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</si>
  <si>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</si>
  <si>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</si>
  <si>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</si>
  <si>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</si>
  <si>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</si>
  <si>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</si>
  <si>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</si>
  <si>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</si>
  <si>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</si>
  <si>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</si>
  <si>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</si>
  <si>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</si>
  <si>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</si>
  <si>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</si>
  <si>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</si>
  <si>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</si>
  <si>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</si>
  <si>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</si>
  <si>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</si>
  <si>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</si>
  <si>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</si>
  <si>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</si>
  <si>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</si>
  <si>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</si>
  <si>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</si>
  <si>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</si>
  <si>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</si>
  <si>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</si>
  <si>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</si>
  <si>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</si>
  <si>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</si>
  <si>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</si>
  <si>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</si>
  <si>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</si>
  <si>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</si>
  <si>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</si>
  <si>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</si>
  <si>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</si>
  <si>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</si>
  <si>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</si>
  <si>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</si>
  <si>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</si>
  <si>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</si>
  <si>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</si>
  <si>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</si>
  <si>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</si>
  <si>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</si>
  <si>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</si>
  <si>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</si>
  <si>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</si>
  <si>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</si>
  <si>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</si>
  <si>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</si>
  <si>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</si>
  <si>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</si>
  <si>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</si>
  <si>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</si>
  <si>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</si>
  <si>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</si>
  <si>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</si>
  <si>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</si>
  <si>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</si>
  <si>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</si>
  <si>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</si>
  <si>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</si>
  <si>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</si>
  <si>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</si>
  <si>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</si>
  <si>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</si>
  <si>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</si>
  <si>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</si>
  <si>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</si>
  <si>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</si>
  <si>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</si>
  <si>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</si>
  <si>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</si>
  <si>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</si>
  <si>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</si>
  <si>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</si>
  <si>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</si>
  <si>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</si>
  <si>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</si>
  <si>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</si>
  <si>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</si>
  <si>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</si>
  <si>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</si>
  <si>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</si>
  <si>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</si>
  <si>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</si>
  <si>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</si>
  <si>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</si>
  <si>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</si>
  <si>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</si>
  <si>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</si>
  <si>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</si>
  <si>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</si>
  <si>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</si>
  <si>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</si>
  <si>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</si>
  <si>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</si>
  <si>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</si>
  <si>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</si>
  <si>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</si>
  <si>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</si>
  <si>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</si>
  <si>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</si>
  <si>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</si>
  <si>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</si>
  <si>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</si>
  <si>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</si>
  <si>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</si>
  <si>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</si>
  <si>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</si>
  <si>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</si>
  <si>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</si>
  <si>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</si>
  <si>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</si>
  <si>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</si>
  <si>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</si>
  <si>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</si>
  <si>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</si>
  <si>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</si>
  <si>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</si>
  <si>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</si>
  <si>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</si>
  <si>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</si>
  <si>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</si>
  <si>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</si>
  <si>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</si>
  <si>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</si>
  <si>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</si>
  <si>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</si>
  <si>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</si>
  <si>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</si>
  <si>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</si>
  <si>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</si>
  <si>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</si>
  <si>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</si>
  <si>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</si>
  <si>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</si>
  <si>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</si>
  <si>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</si>
  <si>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</si>
  <si>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</si>
  <si>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</si>
  <si>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</si>
  <si>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</si>
  <si>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</si>
  <si>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</si>
  <si>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</si>
  <si>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</si>
  <si>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</si>
  <si>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</si>
  <si>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</si>
  <si>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</si>
  <si>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</si>
  <si>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</si>
  <si>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</si>
  <si>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</si>
  <si>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</si>
  <si>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</si>
  <si>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</si>
  <si>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</si>
  <si>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</si>
  <si>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</si>
  <si>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</si>
  <si>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</si>
  <si>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</si>
  <si>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</si>
  <si>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</si>
  <si>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</si>
  <si>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</si>
  <si>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</si>
  <si>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</si>
  <si>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</si>
  <si>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</si>
  <si>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</si>
  <si>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</si>
  <si>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</si>
  <si>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</si>
  <si>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</si>
  <si>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</si>
  <si>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</si>
  <si>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</si>
  <si>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</si>
  <si>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</si>
  <si>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</si>
  <si>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</si>
  <si>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</si>
  <si>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</si>
  <si>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</si>
  <si>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</si>
  <si>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</si>
  <si>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</si>
  <si>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</si>
  <si>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</si>
  <si>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</si>
  <si>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</si>
  <si>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</si>
  <si>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</si>
  <si>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</si>
  <si>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</si>
  <si>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</si>
  <si>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</si>
  <si>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</si>
  <si>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</si>
  <si>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</si>
  <si>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</si>
  <si>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</si>
  <si>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</si>
  <si>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</si>
  <si>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</si>
  <si>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</si>
  <si>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</si>
  <si>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</si>
  <si>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</si>
  <si>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</si>
  <si>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</si>
  <si>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</si>
  <si>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</si>
  <si>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</si>
  <si>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</si>
  <si>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</si>
  <si>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</si>
  <si>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</si>
  <si>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</si>
  <si>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</si>
  <si>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</si>
  <si>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</si>
  <si>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</si>
  <si>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</si>
  <si>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</si>
  <si>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</si>
  <si>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</si>
  <si>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</si>
  <si>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</si>
  <si>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</si>
  <si>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</si>
  <si>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</si>
  <si>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</si>
  <si>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</si>
  <si>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</si>
  <si>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</si>
  <si>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</si>
  <si>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</si>
  <si>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</si>
  <si>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</si>
  <si>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</si>
  <si>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</si>
  <si>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</si>
  <si>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</si>
  <si>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</si>
  <si>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</si>
  <si>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</si>
  <si>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</si>
  <si>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</si>
  <si>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</si>
  <si>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</si>
  <si>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</si>
  <si>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</si>
  <si>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</si>
  <si>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</si>
  <si>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</si>
  <si>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</si>
  <si>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</si>
  <si>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</si>
  <si>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</si>
  <si>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</si>
  <si>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</si>
  <si>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</si>
  <si>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</si>
  <si>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</si>
  <si>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</si>
  <si>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</si>
  <si>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</si>
  <si>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</si>
  <si>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</si>
  <si>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</si>
  <si>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</si>
  <si>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</si>
  <si>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</si>
  <si>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</si>
  <si>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</si>
  <si>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</si>
  <si>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</si>
  <si>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</si>
  <si>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</si>
  <si>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</si>
  <si>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</si>
  <si>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</si>
  <si>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</si>
  <si>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</si>
  <si>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</si>
  <si>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</si>
  <si>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</si>
  <si>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</si>
  <si>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</si>
  <si>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</si>
  <si>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</si>
  <si>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</si>
  <si>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</si>
  <si>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</si>
  <si>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</si>
  <si>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</si>
  <si>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</si>
  <si>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</si>
  <si>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</si>
  <si>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</si>
  <si>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</si>
  <si>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</si>
  <si>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</si>
  <si>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</si>
  <si>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</si>
  <si>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</si>
  <si>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</si>
  <si>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</si>
  <si>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</si>
  <si>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</si>
  <si>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</si>
  <si>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</si>
  <si>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</si>
  <si>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</si>
  <si>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</si>
  <si>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</si>
  <si>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</si>
  <si>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</si>
  <si>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</si>
  <si>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</si>
  <si>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</si>
  <si>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</si>
  <si>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</si>
  <si>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</si>
  <si>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</si>
  <si>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</si>
  <si>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</si>
  <si>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</si>
  <si>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</si>
  <si>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</si>
  <si>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</si>
  <si>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</si>
  <si>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</si>
  <si>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</si>
  <si>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</si>
  <si>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</si>
  <si>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</si>
  <si>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</si>
  <si>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</si>
  <si>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</si>
  <si>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</si>
  <si>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</si>
  <si>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</si>
  <si>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</si>
  <si>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</si>
  <si>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</si>
  <si>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</si>
  <si>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</si>
  <si>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</si>
  <si>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</si>
  <si>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</si>
  <si>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</si>
  <si>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</si>
  <si>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</si>
  <si>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</si>
  <si>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</si>
  <si>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</si>
  <si>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</si>
  <si>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</si>
  <si>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</si>
  <si>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</si>
  <si>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</si>
  <si>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</si>
  <si>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</si>
  <si>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</si>
  <si>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</si>
  <si>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</si>
  <si>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</si>
  <si>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</si>
  <si>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</si>
  <si>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</si>
  <si>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</si>
  <si>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</si>
  <si>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</si>
  <si>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</si>
  <si>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</si>
  <si>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</si>
  <si>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</si>
  <si>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</si>
  <si>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</si>
  <si>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</si>
  <si>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</si>
  <si>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</si>
  <si>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</si>
  <si>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</si>
  <si>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</si>
  <si>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</si>
  <si>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</si>
  <si>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</si>
  <si>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</si>
  <si>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</si>
  <si>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</si>
  <si>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</si>
  <si>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</si>
  <si>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</si>
  <si>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</si>
  <si>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</si>
  <si>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</si>
  <si>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</si>
  <si>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</si>
  <si>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</si>
  <si>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</si>
  <si>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</si>
  <si>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</si>
  <si>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</si>
  <si>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</si>
  <si>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</si>
  <si>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</si>
  <si>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</si>
  <si>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</si>
  <si>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</si>
  <si>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</si>
  <si>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</si>
  <si>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</si>
  <si>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</si>
  <si>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</si>
  <si>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</si>
  <si>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</si>
  <si>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</si>
  <si>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</si>
  <si>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</si>
  <si>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</si>
  <si>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</si>
  <si>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</si>
  <si>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</si>
  <si>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</si>
  <si>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</si>
  <si>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</si>
  <si>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</si>
  <si>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</si>
  <si>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</si>
  <si>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</si>
  <si>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</si>
  <si>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</si>
  <si>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</si>
  <si>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</si>
  <si>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</si>
  <si>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</si>
  <si>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</si>
  <si>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</si>
  <si>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</si>
  <si>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</si>
  <si>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</si>
  <si>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</si>
  <si>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</si>
  <si>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</si>
  <si>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</si>
  <si>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</si>
  <si>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</si>
  <si>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</si>
  <si>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</si>
  <si>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</si>
  <si>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</si>
  <si>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</si>
  <si>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</si>
  <si>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</si>
  <si>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</si>
  <si>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</si>
  <si>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</si>
  <si>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</si>
  <si>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</si>
  <si>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</si>
  <si>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</si>
  <si>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</si>
  <si>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</si>
  <si>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</si>
  <si>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</si>
  <si>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</si>
  <si>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</si>
  <si>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</si>
  <si>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</si>
  <si>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</si>
  <si>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</si>
  <si>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</si>
  <si>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</si>
  <si>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</si>
  <si>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</si>
  <si>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</si>
  <si>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</si>
  <si>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</si>
  <si>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</si>
  <si>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</si>
  <si>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</si>
  <si>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</si>
  <si>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</si>
  <si>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</si>
  <si>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</si>
  <si>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</si>
  <si>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</si>
  <si>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</si>
  <si>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</si>
  <si>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</si>
  <si>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</si>
  <si>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</si>
  <si>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</si>
  <si>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</si>
  <si>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</si>
  <si>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</si>
  <si>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</si>
  <si>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</si>
  <si>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</si>
  <si>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</si>
  <si>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</si>
  <si>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</si>
  <si>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</si>
  <si>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</si>
  <si>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</si>
  <si>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</si>
  <si>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</si>
  <si>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</si>
  <si>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</si>
  <si>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</si>
  <si>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</si>
  <si>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</si>
  <si>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</si>
  <si>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</si>
  <si>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</si>
  <si>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</si>
  <si>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</si>
  <si>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</si>
  <si>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</si>
  <si>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</si>
  <si>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</si>
  <si>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</si>
  <si>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</si>
  <si>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</si>
  <si>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</si>
  <si>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</si>
  <si>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</si>
  <si>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</si>
  <si>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</si>
  <si>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</si>
  <si>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</si>
  <si>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</si>
  <si>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</si>
  <si>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</si>
  <si>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</si>
  <si>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</si>
  <si>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</si>
  <si>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</si>
  <si>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</si>
  <si>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</si>
  <si>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</si>
  <si>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</si>
  <si>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</si>
  <si>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</si>
  <si>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</si>
  <si>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</si>
  <si>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</si>
  <si>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</si>
  <si>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</si>
  <si>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</si>
  <si>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</si>
  <si>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</si>
  <si>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</si>
  <si>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</si>
  <si>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</si>
  <si>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</si>
  <si>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</si>
  <si>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</si>
  <si>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</si>
  <si>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</si>
  <si>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</si>
  <si>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</si>
  <si>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</si>
  <si>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</si>
  <si>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</si>
  <si>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</si>
  <si>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</si>
  <si>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</si>
  <si>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</si>
  <si>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</si>
  <si>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</si>
  <si>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</si>
  <si>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</si>
  <si>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</si>
  <si>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</si>
  <si>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</si>
  <si>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</si>
  <si>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</si>
  <si>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</si>
  <si>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</si>
  <si>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</si>
  <si>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</si>
  <si>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</si>
  <si>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</si>
  <si>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</si>
  <si>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</si>
  <si>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</si>
  <si>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</si>
  <si>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</si>
  <si>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</si>
  <si>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</si>
  <si>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</si>
  <si>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</si>
  <si>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</si>
  <si>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</si>
  <si>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</si>
  <si>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</si>
  <si>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</si>
  <si>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</si>
  <si>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</si>
  <si>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</si>
  <si>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</si>
  <si>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</si>
  <si>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</si>
  <si>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</si>
  <si>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</si>
  <si>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</si>
  <si>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</si>
  <si>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</si>
  <si>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</si>
  <si>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</si>
  <si>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</si>
  <si>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</si>
  <si>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</si>
  <si>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</si>
  <si>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</si>
  <si>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</si>
  <si>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</si>
  <si>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</si>
  <si>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</si>
  <si>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</si>
  <si>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</si>
  <si>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</si>
  <si>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</si>
  <si>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</si>
  <si>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</si>
  <si>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</si>
  <si>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</si>
  <si>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</si>
  <si>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</si>
  <si>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</si>
  <si>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</si>
  <si>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</si>
  <si>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</si>
  <si>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</si>
  <si>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</si>
  <si>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</si>
  <si>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</si>
  <si>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</si>
  <si>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</si>
  <si>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</si>
  <si>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</si>
  <si>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</si>
  <si>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</si>
  <si>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</si>
  <si>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</si>
  <si>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</si>
  <si>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</si>
  <si>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</si>
  <si>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</si>
  <si>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</si>
  <si>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</si>
  <si>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</si>
  <si>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</si>
  <si>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</si>
  <si>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</si>
  <si>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</si>
  <si>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</si>
  <si>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</si>
  <si>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</si>
  <si>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</si>
  <si>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</si>
  <si>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</si>
  <si>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</si>
  <si>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</si>
  <si>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</si>
  <si>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</si>
  <si>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</si>
  <si>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</si>
  <si>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</si>
  <si>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</si>
  <si>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</si>
  <si>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</si>
  <si>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</si>
  <si>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</si>
  <si>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</si>
  <si>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</si>
  <si>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</si>
  <si>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</si>
  <si>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</si>
  <si>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</si>
  <si>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</si>
  <si>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</si>
  <si>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</si>
  <si>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</si>
  <si>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</si>
  <si>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</si>
  <si>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</si>
  <si>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</si>
  <si>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</si>
  <si>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</si>
  <si>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</si>
  <si>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</si>
  <si>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</si>
  <si>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</si>
  <si>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</si>
  <si>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</si>
  <si>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</si>
  <si>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</si>
  <si>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</si>
  <si>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</si>
  <si>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</si>
  <si>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</si>
  <si>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</si>
  <si>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</si>
  <si>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</si>
  <si>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</si>
  <si>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</si>
  <si>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</si>
  <si>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</si>
  <si>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</si>
  <si>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</si>
  <si>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</si>
  <si>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</si>
  <si>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</si>
  <si>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</si>
  <si>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</si>
  <si>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</si>
  <si>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</si>
  <si>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</si>
  <si>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</si>
  <si>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</si>
  <si>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</si>
  <si>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</si>
  <si>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</si>
  <si>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</si>
  <si>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</si>
  <si>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</si>
  <si>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</si>
  <si>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</si>
  <si>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</si>
  <si>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</si>
  <si>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</si>
  <si>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</si>
  <si>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</si>
  <si>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</si>
  <si>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</si>
  <si>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</si>
  <si>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</si>
  <si>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</si>
  <si>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</si>
  <si>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</si>
  <si>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</si>
  <si>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</si>
  <si>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</si>
  <si>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</si>
  <si>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</si>
  <si>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</si>
  <si>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</si>
  <si>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</si>
  <si>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</si>
  <si>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</si>
  <si>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</si>
  <si>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</si>
  <si>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</si>
  <si>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</si>
  <si>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</si>
  <si>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</si>
  <si>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</si>
  <si>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</si>
  <si>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</si>
  <si>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</si>
  <si>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</si>
  <si>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</si>
  <si>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</si>
  <si>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</si>
  <si>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</si>
  <si>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</si>
  <si>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</si>
  <si>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</si>
  <si>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</si>
  <si>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</si>
  <si>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</si>
  <si>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</si>
  <si>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</si>
  <si>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</si>
  <si>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</si>
  <si>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</si>
  <si>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</si>
  <si>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</si>
  <si>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</si>
  <si>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</si>
  <si>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</si>
  <si>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</si>
  <si>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</si>
  <si>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</si>
  <si>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</si>
  <si>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</si>
  <si>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</si>
  <si>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</si>
  <si>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</si>
  <si>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</si>
  <si>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</si>
  <si>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</si>
  <si>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</si>
  <si>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</si>
  <si>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</si>
  <si>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</si>
  <si>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</si>
  <si>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</si>
  <si>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</si>
  <si>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</si>
  <si>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</si>
  <si>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</si>
  <si>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</si>
  <si>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</si>
  <si>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</si>
  <si>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</si>
  <si>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</si>
  <si>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</si>
  <si>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</si>
  <si>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</si>
  <si>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</si>
  <si>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</si>
  <si>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</si>
  <si>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</si>
  <si>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</si>
  <si>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</si>
  <si>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</si>
  <si>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</si>
  <si>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</si>
  <si>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</si>
  <si>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</si>
  <si>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</si>
  <si>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</si>
  <si>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</si>
  <si>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</si>
  <si>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</si>
  <si>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</si>
  <si>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</si>
  <si>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</si>
  <si>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</si>
  <si>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</si>
  <si>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</si>
  <si>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</si>
  <si>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</si>
  <si>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</si>
  <si>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</si>
  <si>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</si>
  <si>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</si>
  <si>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</si>
  <si>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</si>
  <si>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</si>
  <si>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</si>
  <si>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</si>
  <si>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</si>
  <si>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</si>
  <si>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</si>
  <si>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</si>
  <si>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</si>
  <si>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</si>
  <si>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</si>
  <si>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</si>
  <si>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</si>
  <si>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</si>
  <si>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</si>
  <si>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</si>
  <si>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</si>
  <si>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</si>
  <si>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</si>
  <si>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</si>
  <si>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</si>
  <si>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</si>
  <si>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</si>
  <si>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</si>
  <si>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</si>
  <si>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</si>
  <si>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</si>
  <si>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</si>
  <si>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</si>
  <si>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</si>
  <si>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</si>
  <si>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</si>
  <si>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</si>
  <si>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</si>
  <si>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</si>
  <si>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</si>
  <si>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</si>
  <si>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</si>
  <si>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</si>
  <si>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</si>
  <si>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</si>
  <si>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</si>
  <si>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</si>
  <si>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</si>
  <si>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</si>
  <si>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</si>
  <si>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</si>
  <si>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</si>
  <si>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</si>
  <si>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</si>
  <si>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</si>
  <si>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</si>
  <si>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</si>
  <si>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</si>
  <si>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</si>
  <si>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</si>
  <si>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</si>
  <si>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</si>
  <si>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</si>
  <si>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</si>
  <si>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</si>
  <si>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</si>
  <si>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</si>
  <si>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</si>
  <si>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</si>
  <si>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</si>
  <si>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</si>
  <si>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</si>
  <si>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</si>
  <si>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</si>
  <si>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</si>
  <si>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</si>
  <si>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</si>
  <si>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</si>
  <si>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</si>
  <si>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</si>
  <si>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</si>
  <si>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</si>
  <si>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</si>
  <si>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</si>
  <si>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</si>
  <si>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</si>
  <si>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</si>
  <si>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</si>
  <si>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</si>
  <si>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</si>
  <si>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</si>
  <si>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</si>
  <si>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</si>
  <si>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</si>
  <si>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</si>
  <si>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</si>
  <si>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</si>
  <si>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</si>
  <si>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</si>
  <si>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</si>
  <si>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</si>
  <si>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</si>
  <si>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</si>
  <si>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</si>
  <si>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</si>
  <si>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</si>
  <si>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</si>
  <si>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</si>
  <si>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</si>
  <si>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</si>
  <si>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</si>
  <si>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</si>
  <si>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</si>
  <si>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</si>
  <si>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</si>
  <si>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</si>
  <si>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</si>
  <si>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</si>
  <si>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</si>
  <si>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</si>
  <si>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</si>
  <si>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</si>
  <si>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</si>
  <si>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</si>
  <si>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</si>
  <si>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</si>
  <si>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</si>
  <si>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</si>
  <si>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</si>
  <si>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</si>
  <si>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</si>
  <si>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</si>
  <si>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</si>
  <si>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</si>
  <si>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</si>
  <si>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</si>
  <si>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</si>
  <si>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</si>
  <si>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</si>
  <si>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</si>
  <si>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</si>
  <si>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</si>
  <si>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</si>
  <si>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</si>
  <si>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</si>
  <si>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</si>
  <si>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</si>
  <si>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</si>
  <si>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</si>
  <si>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</si>
  <si>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</si>
  <si>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</si>
  <si>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</si>
  <si>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</si>
  <si>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</si>
  <si>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</si>
  <si>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</si>
  <si>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</si>
  <si>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</si>
  <si>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</si>
  <si>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</si>
  <si>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</si>
  <si>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</si>
  <si>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</si>
  <si>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</si>
  <si>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</si>
  <si>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</si>
  <si>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</si>
  <si>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</si>
  <si>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</si>
  <si>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</si>
  <si>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</si>
  <si>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</si>
  <si>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</si>
  <si>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</si>
  <si>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</si>
  <si>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</si>
  <si>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</si>
  <si>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</si>
  <si>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</si>
  <si>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</si>
  <si>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</si>
  <si>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</si>
  <si>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</si>
  <si>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</si>
  <si>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</si>
  <si>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</si>
  <si>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</si>
  <si>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</si>
  <si>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</si>
  <si>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</si>
  <si>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</si>
  <si>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</si>
  <si>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</si>
  <si>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</si>
  <si>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</si>
  <si>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</si>
  <si>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</si>
  <si>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</si>
  <si>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</si>
  <si>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</si>
  <si>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</si>
  <si>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</si>
  <si>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</si>
  <si>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</si>
  <si>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</si>
  <si>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</si>
  <si>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</si>
  <si>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</si>
  <si>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</si>
  <si>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</si>
  <si>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</si>
  <si>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</si>
  <si>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</si>
  <si>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</si>
  <si>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</si>
  <si>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</si>
  <si>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</si>
  <si>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</si>
  <si>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</si>
  <si>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</si>
  <si>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</si>
  <si>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</si>
  <si>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</si>
  <si>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</si>
  <si>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</si>
  <si>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</si>
  <si>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</si>
  <si>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</si>
  <si>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</si>
  <si>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</si>
  <si>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</si>
  <si>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</si>
  <si>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</si>
  <si>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</si>
  <si>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</si>
  <si>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</si>
  <si>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</si>
  <si>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</si>
  <si>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</si>
  <si>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</si>
  <si>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</si>
  <si>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</si>
  <si>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</si>
  <si>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</si>
  <si>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</si>
  <si>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</si>
  <si>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</si>
  <si>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</si>
  <si>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</si>
  <si>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</si>
  <si>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</si>
  <si>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</si>
  <si>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</si>
  <si>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</si>
  <si>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</si>
  <si>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</si>
  <si>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</si>
  <si>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</si>
  <si>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</si>
  <si>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</si>
  <si>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</si>
  <si>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</si>
  <si>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</si>
  <si>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</si>
  <si>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</si>
  <si>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</si>
  <si>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</si>
  <si>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</si>
  <si>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</si>
  <si>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</si>
  <si>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</si>
  <si>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</si>
  <si>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</si>
  <si>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</si>
  <si>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</si>
  <si>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</si>
  <si>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</si>
  <si>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</si>
  <si>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</si>
  <si>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</si>
  <si>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</si>
  <si>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</si>
  <si>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</si>
  <si>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</si>
  <si>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</si>
  <si>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</si>
  <si>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</si>
  <si>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</si>
  <si>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</si>
  <si>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</si>
  <si>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</si>
  <si>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</si>
  <si>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</si>
  <si>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</si>
  <si>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</si>
  <si>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</si>
  <si>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</si>
  <si>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</si>
  <si>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</si>
  <si>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</si>
  <si>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</si>
  <si>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</si>
  <si>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</si>
  <si>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</si>
  <si>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</si>
  <si>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</si>
  <si>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</si>
  <si>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</si>
  <si>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</si>
  <si>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</si>
  <si>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</si>
  <si>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</si>
  <si>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</si>
  <si>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</si>
  <si>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</si>
  <si>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</si>
  <si>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</si>
  <si>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</si>
  <si>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</si>
  <si>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</si>
  <si>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</si>
  <si>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</si>
  <si>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</si>
  <si>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</si>
  <si>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</si>
  <si>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</si>
  <si>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</si>
  <si>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</si>
  <si>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</si>
  <si>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</si>
  <si>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</si>
  <si>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</si>
  <si>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</si>
  <si>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</si>
  <si>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</si>
  <si>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</si>
  <si>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</si>
  <si>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</si>
  <si>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</si>
  <si>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</si>
  <si>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</si>
  <si>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</si>
  <si>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</si>
  <si>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</si>
  <si>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</si>
  <si>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</si>
  <si>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</si>
  <si>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</si>
  <si>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</si>
  <si>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</si>
  <si>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</si>
  <si>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</si>
  <si>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</si>
  <si>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</si>
  <si>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</si>
  <si>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</si>
  <si>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</si>
  <si>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</si>
  <si>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</si>
  <si>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</si>
  <si>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</si>
  <si>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</si>
  <si>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</si>
  <si>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</si>
  <si>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</si>
  <si>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</si>
  <si>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</si>
  <si>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</si>
  <si>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</si>
  <si>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</si>
  <si>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</si>
  <si>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</si>
  <si>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</si>
  <si>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</si>
  <si>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</si>
  <si>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</si>
  <si>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</si>
  <si>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</si>
  <si>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</si>
  <si>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</si>
  <si>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</si>
  <si>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</si>
  <si>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</si>
  <si>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</si>
  <si>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</si>
  <si>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</si>
  <si>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</si>
  <si>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</si>
  <si>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</si>
  <si>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</si>
  <si>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</si>
  <si>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</si>
  <si>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</si>
  <si>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</si>
  <si>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</si>
  <si>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</si>
  <si>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</si>
  <si>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</si>
  <si>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</si>
  <si>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</si>
  <si>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</si>
  <si>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</si>
  <si>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</si>
  <si>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</si>
  <si>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</si>
  <si>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</si>
  <si>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</si>
  <si>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</si>
  <si>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</si>
  <si>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</si>
  <si>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</si>
  <si>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</si>
  <si>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</si>
  <si>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</si>
  <si>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</si>
  <si>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</si>
  <si>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</si>
  <si>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</si>
  <si>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</si>
  <si>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</si>
  <si>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</si>
  <si>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</si>
  <si>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</si>
  <si>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</si>
  <si>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</si>
  <si>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</si>
  <si>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</si>
  <si>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</si>
  <si>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</si>
  <si>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</si>
  <si>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</si>
  <si>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</si>
  <si>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</si>
  <si>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</si>
  <si>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</si>
  <si>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</si>
  <si>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</si>
  <si>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</si>
  <si>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</si>
  <si>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</si>
  <si>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</si>
  <si>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</si>
  <si>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</si>
  <si>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</si>
  <si>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</si>
  <si>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</si>
  <si>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</si>
  <si>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</si>
  <si>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</si>
  <si>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</si>
  <si>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</si>
  <si>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</si>
  <si>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</si>
  <si>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</si>
  <si>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</si>
  <si>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</si>
  <si>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</si>
  <si>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</si>
  <si>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</si>
  <si>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</si>
  <si>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</si>
  <si>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</si>
  <si>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</si>
  <si>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</si>
  <si>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</si>
  <si>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</si>
  <si>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</si>
  <si>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</si>
  <si>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</si>
  <si>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</si>
  <si>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</si>
  <si>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</si>
  <si>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</si>
  <si>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</si>
  <si>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</si>
  <si>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</si>
  <si>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</si>
  <si>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</si>
  <si>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</si>
  <si>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</si>
  <si>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</si>
  <si>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</si>
  <si>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</si>
  <si>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</si>
  <si>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</si>
  <si>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</si>
  <si>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</si>
  <si>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</si>
  <si>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</si>
  <si>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</si>
  <si>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</si>
  <si>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</si>
  <si>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</si>
  <si>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</si>
  <si>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</si>
  <si>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</si>
  <si>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</si>
  <si>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</si>
  <si>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</si>
  <si>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</si>
  <si>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</si>
  <si>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</si>
  <si>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</si>
  <si>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</si>
  <si>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</si>
  <si>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</si>
  <si>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</si>
  <si>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</si>
  <si>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</si>
  <si>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</si>
  <si>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</si>
  <si>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</si>
  <si>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</si>
  <si>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</si>
  <si>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</si>
  <si>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</si>
  <si>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</si>
  <si>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</si>
  <si>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</si>
  <si>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</si>
  <si>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</si>
  <si>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</si>
  <si>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</si>
  <si>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</si>
  <si>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</si>
  <si>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</si>
  <si>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</si>
  <si>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</si>
  <si>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</si>
  <si>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</si>
  <si>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</si>
  <si>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</si>
  <si>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</si>
  <si>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</si>
  <si>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</si>
  <si>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</si>
  <si>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</si>
  <si>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</si>
  <si>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</si>
  <si>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</si>
  <si>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</si>
  <si>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</si>
  <si>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</si>
  <si>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</si>
  <si>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</si>
  <si>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</si>
  <si>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</si>
  <si>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</si>
  <si>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</si>
  <si>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</si>
  <si>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</si>
  <si>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</si>
  <si>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</si>
  <si>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</si>
  <si>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</si>
  <si>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</si>
  <si>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</si>
  <si>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</si>
  <si>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</si>
  <si>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</si>
  <si>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</si>
  <si>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</si>
  <si>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</si>
  <si>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</si>
  <si>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</si>
  <si>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</si>
  <si>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</si>
  <si>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</si>
  <si>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</si>
  <si>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</si>
  <si>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</si>
  <si>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</si>
  <si>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</si>
  <si>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</si>
  <si>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</si>
  <si>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</si>
  <si>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</si>
  <si>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</si>
  <si>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</si>
  <si>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</si>
  <si>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</si>
  <si>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</si>
  <si>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</si>
  <si>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</si>
  <si>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</si>
  <si>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</si>
  <si>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</si>
  <si>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</si>
  <si>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</si>
  <si>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</si>
  <si>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</si>
  <si>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</si>
  <si>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</si>
  <si>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</si>
  <si>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</si>
  <si>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</si>
  <si>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</si>
  <si>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</si>
  <si>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</si>
  <si>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</si>
  <si>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</si>
  <si>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</si>
  <si>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</si>
  <si>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</si>
  <si>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</si>
  <si>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</si>
  <si>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</si>
  <si>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</si>
  <si>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</si>
  <si>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</si>
  <si>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</si>
  <si>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</si>
  <si>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</si>
  <si>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</si>
  <si>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</si>
  <si>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</si>
  <si>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</si>
  <si>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</si>
  <si>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</si>
  <si>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</si>
  <si>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</si>
  <si>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</si>
  <si>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</si>
  <si>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</si>
  <si>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</si>
  <si>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</si>
  <si>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</si>
  <si>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</si>
  <si>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</si>
  <si>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</si>
  <si>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</si>
  <si>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</si>
  <si>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</si>
  <si>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</si>
  <si>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</si>
  <si>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</si>
  <si>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</si>
  <si>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</si>
  <si>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</si>
  <si>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</si>
  <si>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</si>
  <si>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</si>
  <si>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</si>
  <si>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</si>
  <si>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</si>
  <si>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</si>
  <si>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</si>
  <si>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</si>
  <si>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</si>
  <si>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</si>
  <si>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</si>
  <si>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</si>
  <si>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</si>
  <si>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</si>
  <si>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</si>
  <si>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</si>
  <si>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</si>
  <si>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</si>
  <si>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</si>
  <si>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</si>
  <si>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</si>
  <si>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</si>
  <si>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</si>
  <si>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</si>
  <si>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</si>
  <si>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</si>
  <si>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</si>
  <si>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</si>
  <si>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</si>
  <si>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</si>
  <si>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</si>
  <si>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</si>
  <si>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</si>
  <si>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</si>
  <si>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</si>
  <si>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</si>
  <si>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</si>
  <si>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</si>
  <si>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</si>
  <si>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</si>
  <si>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</si>
  <si>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</si>
  <si>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</si>
  <si>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</si>
  <si>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</si>
  <si>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</si>
  <si>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</si>
  <si>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</si>
  <si>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</si>
  <si>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</si>
  <si>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</si>
  <si>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</si>
  <si>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</si>
  <si>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</si>
  <si>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</si>
  <si>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</si>
  <si>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</si>
  <si>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</si>
  <si>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</si>
  <si>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</si>
  <si>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</si>
  <si>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</si>
  <si>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</si>
  <si>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</si>
  <si>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</si>
  <si>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</si>
  <si>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</si>
  <si>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</si>
  <si>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</si>
  <si>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</si>
  <si>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</si>
  <si>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</si>
  <si>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</si>
  <si>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</si>
  <si>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</si>
  <si>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</si>
  <si>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</si>
  <si>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</si>
  <si>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</si>
  <si>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</si>
  <si>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</si>
  <si>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</si>
  <si>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</si>
  <si>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</si>
  <si>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</si>
  <si>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</si>
  <si>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</si>
  <si>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</si>
  <si>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</si>
  <si>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</si>
  <si>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</si>
  <si>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</si>
  <si>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</si>
  <si>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</si>
  <si>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</si>
  <si>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</si>
  <si>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</si>
  <si>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</si>
  <si>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</si>
  <si>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</si>
  <si>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</si>
  <si>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</si>
  <si>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</si>
  <si>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</si>
  <si>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</si>
  <si>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</si>
  <si>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</si>
  <si>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</si>
  <si>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</si>
  <si>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</si>
  <si>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</si>
  <si>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</si>
  <si>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</si>
  <si>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</si>
  <si>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</si>
  <si>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</si>
  <si>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</si>
  <si>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</si>
  <si>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</si>
  <si>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</si>
  <si>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</si>
  <si>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</si>
  <si>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</si>
  <si>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</si>
  <si>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</si>
  <si>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</si>
  <si>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</si>
  <si>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</si>
  <si>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</si>
  <si>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</si>
  <si>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</si>
  <si>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</si>
  <si>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</si>
  <si>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</si>
  <si>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</si>
  <si>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</si>
  <si>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</si>
  <si>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</si>
  <si>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</si>
  <si>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</si>
  <si>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</si>
  <si>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</si>
  <si>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</si>
  <si>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</si>
  <si>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</si>
  <si>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</si>
  <si>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</si>
  <si>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</si>
  <si>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</si>
  <si>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</si>
  <si>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</si>
  <si>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</si>
  <si>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</si>
  <si>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</si>
  <si>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</si>
  <si>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</si>
  <si>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</si>
  <si>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</si>
  <si>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</si>
  <si>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</si>
  <si>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</si>
  <si>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</si>
  <si>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</si>
  <si>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</si>
  <si>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</si>
  <si>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</si>
  <si>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</si>
  <si>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</si>
  <si>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</si>
  <si>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</si>
  <si>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</si>
  <si>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</si>
  <si>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</si>
  <si>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</si>
  <si>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</si>
  <si>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</si>
  <si>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</si>
  <si>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</si>
  <si>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</si>
  <si>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</si>
  <si>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</si>
  <si>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</si>
  <si>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</si>
  <si>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</si>
  <si>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</si>
  <si>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</si>
  <si>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</si>
  <si>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</si>
  <si>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</si>
  <si>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</si>
  <si>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</si>
  <si>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</si>
  <si>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</si>
  <si>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</si>
  <si>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</si>
  <si>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</si>
  <si>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</si>
  <si>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</si>
  <si>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</si>
  <si>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</si>
  <si>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</si>
  <si>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</si>
  <si>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</si>
  <si>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</si>
  <si>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</si>
  <si>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</si>
  <si>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</si>
  <si>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</si>
  <si>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</si>
  <si>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</si>
  <si>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</si>
  <si>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</si>
  <si>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</si>
  <si>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</si>
  <si>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</si>
  <si>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</si>
  <si>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</si>
  <si>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</si>
  <si>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</si>
  <si>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</si>
  <si>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</si>
  <si>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</si>
  <si>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</si>
  <si>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</si>
  <si>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</si>
  <si>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</si>
  <si>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</si>
  <si>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</si>
  <si>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</si>
  <si>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</si>
  <si>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</si>
  <si>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</si>
  <si>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</si>
  <si>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</si>
  <si>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</si>
  <si>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</si>
  <si>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</si>
  <si>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</si>
  <si>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</si>
  <si>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</si>
  <si>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</si>
  <si>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</si>
  <si>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</si>
  <si>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</si>
  <si>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</si>
  <si>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</si>
  <si>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</si>
  <si>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</si>
  <si>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</si>
  <si>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</si>
  <si>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</si>
  <si>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</si>
  <si>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</si>
  <si>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</si>
  <si>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</si>
  <si>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</si>
  <si>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</si>
  <si>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</si>
  <si>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</si>
  <si>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</si>
  <si>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</si>
  <si>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</si>
  <si>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</si>
  <si>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</si>
  <si>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</si>
  <si>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</si>
  <si>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</si>
  <si>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</si>
  <si>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</si>
  <si>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</si>
  <si>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</si>
  <si>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</si>
  <si>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</si>
  <si>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</si>
  <si>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</si>
  <si>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</si>
  <si>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</si>
  <si>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</si>
  <si>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</si>
  <si>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</si>
  <si>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</si>
  <si>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</si>
  <si>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</si>
  <si>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</si>
  <si>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</si>
  <si>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</si>
  <si>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</si>
  <si>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</si>
  <si>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</si>
  <si>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</si>
  <si>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</si>
  <si>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</si>
  <si>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</si>
  <si>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</si>
  <si>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</si>
  <si>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</si>
  <si>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</si>
  <si>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</si>
  <si>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</si>
  <si>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</si>
  <si>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</si>
  <si>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</si>
  <si>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</si>
  <si>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</si>
  <si>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</si>
  <si>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</si>
  <si>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</si>
  <si>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</si>
  <si>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</si>
  <si>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</si>
  <si>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</si>
  <si>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</si>
  <si>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</si>
  <si>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</si>
  <si>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</si>
  <si>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</si>
  <si>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</si>
  <si>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</si>
  <si>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</si>
  <si>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</si>
  <si>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</si>
  <si>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</si>
  <si>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</si>
  <si>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</si>
  <si>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</si>
  <si>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</si>
  <si>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</si>
  <si>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</si>
  <si>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</si>
  <si>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</si>
  <si>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</si>
  <si>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</si>
  <si>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</si>
  <si>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</si>
  <si>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</si>
  <si>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</si>
  <si>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</si>
  <si>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</si>
  <si>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</si>
  <si>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</si>
  <si>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</si>
  <si>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</si>
  <si>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</si>
  <si>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</si>
  <si>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</si>
  <si>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</si>
  <si>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</si>
  <si>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</si>
  <si>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</si>
  <si>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</si>
  <si>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</si>
  <si>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</si>
  <si>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</si>
  <si>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</si>
  <si>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</si>
  <si>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</si>
  <si>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</si>
  <si>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</si>
  <si>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</si>
  <si>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</si>
  <si>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</si>
  <si>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</si>
  <si>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</si>
  <si>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</si>
  <si>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</si>
  <si>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</si>
  <si>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</si>
  <si>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</si>
  <si>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</si>
  <si>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</si>
  <si>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</si>
  <si>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</si>
  <si>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</si>
  <si>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</si>
  <si>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</si>
  <si>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</si>
  <si>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</si>
  <si>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</si>
  <si>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</si>
  <si>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</si>
  <si>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</si>
  <si>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</si>
  <si>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</si>
  <si>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</si>
  <si>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</si>
  <si>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</si>
  <si>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</si>
  <si>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</si>
  <si>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</si>
  <si>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</si>
  <si>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</si>
  <si>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</si>
  <si>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</si>
  <si>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</si>
  <si>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</si>
  <si>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</si>
  <si>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</si>
  <si>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</si>
  <si>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</si>
  <si>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</si>
  <si>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</si>
  <si>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</si>
  <si>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</si>
  <si>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</si>
  <si>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</si>
  <si>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</si>
  <si>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</si>
  <si>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</si>
  <si>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</si>
  <si>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</si>
  <si>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</si>
  <si>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</si>
  <si>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</si>
  <si>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</si>
  <si>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</si>
  <si>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</si>
  <si>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</si>
  <si>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</si>
  <si>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</si>
  <si>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</si>
  <si>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</si>
  <si>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</si>
  <si>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</si>
  <si>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</si>
  <si>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</si>
  <si>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</si>
  <si>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</si>
  <si>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</si>
  <si>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</si>
  <si>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</si>
  <si>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</si>
  <si>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</si>
  <si>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</si>
  <si>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</si>
  <si>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</si>
  <si>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</si>
  <si>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</si>
  <si>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</si>
  <si>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</si>
  <si>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</si>
  <si>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</si>
  <si>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</si>
  <si>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</si>
  <si>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</si>
  <si>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</si>
  <si>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</si>
  <si>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</si>
  <si>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</si>
  <si>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</si>
  <si>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</si>
  <si>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</si>
  <si>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</si>
  <si>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</si>
  <si>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</si>
  <si>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</si>
  <si>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</si>
  <si>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</si>
  <si>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</si>
  <si>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</si>
  <si>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</si>
  <si>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</si>
  <si>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</si>
  <si>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</si>
  <si>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</si>
  <si>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</si>
  <si>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</si>
  <si>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</si>
  <si>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</si>
  <si>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</si>
  <si>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</si>
  <si>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</si>
  <si>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</si>
  <si>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</si>
  <si>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</si>
  <si>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</si>
  <si>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</si>
  <si>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</si>
  <si>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</si>
  <si>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</si>
  <si>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</si>
  <si>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</si>
  <si>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</si>
  <si>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</si>
  <si>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</si>
  <si>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</si>
  <si>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</si>
  <si>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</si>
  <si>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</si>
  <si>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</si>
  <si>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</si>
  <si>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</si>
  <si>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</si>
  <si>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</si>
  <si>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</si>
  <si>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</si>
  <si>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</si>
  <si>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</si>
  <si>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</si>
  <si>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</si>
  <si>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</si>
  <si>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</si>
  <si>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</si>
  <si>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</si>
  <si>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</si>
  <si>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</si>
  <si>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</si>
  <si>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</si>
  <si>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</si>
  <si>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</si>
  <si>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</si>
  <si>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</si>
  <si>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</si>
  <si>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</si>
  <si>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</si>
  <si>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</si>
  <si>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</si>
  <si>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</si>
  <si>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</si>
  <si>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</si>
  <si>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</si>
  <si>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</si>
  <si>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</si>
  <si>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</si>
  <si>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</si>
  <si>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</si>
  <si>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</si>
  <si>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</si>
  <si>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</si>
  <si>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</si>
  <si>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</si>
  <si>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</si>
  <si>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</si>
  <si>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</si>
  <si>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</si>
  <si>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</si>
  <si>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</si>
  <si>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</si>
  <si>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</si>
  <si>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</si>
  <si>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</si>
  <si>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</si>
  <si>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</si>
  <si>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</si>
  <si>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</si>
  <si>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</si>
  <si>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</si>
  <si>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</si>
  <si>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</si>
  <si>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</si>
  <si>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</si>
  <si>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</si>
  <si>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</si>
  <si>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</si>
  <si>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</si>
  <si>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</si>
  <si>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</si>
  <si>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</si>
  <si>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</si>
  <si>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</si>
  <si>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</si>
  <si>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</si>
  <si>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</si>
  <si>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</si>
  <si>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</si>
  <si>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</si>
  <si>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</si>
  <si>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</si>
  <si>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</si>
  <si>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</si>
  <si>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</si>
  <si>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</si>
  <si>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</si>
  <si>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</si>
  <si>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</si>
  <si>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</si>
  <si>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</si>
  <si>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</si>
  <si>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</si>
  <si>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</si>
  <si>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</si>
  <si>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</si>
  <si>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</si>
  <si>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</si>
  <si>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</si>
  <si>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</si>
  <si>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</si>
  <si>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</si>
  <si>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</si>
  <si>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</si>
  <si>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</si>
  <si>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</si>
  <si>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</si>
  <si>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</si>
  <si>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</si>
  <si>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</si>
  <si>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</si>
  <si>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</si>
  <si>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</si>
  <si>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</si>
  <si>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</si>
  <si>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</si>
  <si>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</si>
  <si>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</si>
  <si>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</si>
  <si>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</si>
  <si>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</si>
  <si>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</si>
  <si>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</si>
  <si>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</si>
  <si>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</si>
  <si>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</si>
  <si>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</si>
  <si>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</si>
  <si>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</si>
  <si>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</si>
  <si>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</si>
  <si>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</si>
  <si>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</si>
  <si>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</si>
  <si>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</si>
  <si>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</si>
  <si>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</si>
  <si>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</si>
  <si>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</si>
  <si>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</si>
  <si>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</si>
  <si>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</si>
  <si>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</si>
  <si>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</si>
  <si>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</si>
  <si>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</si>
  <si>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</si>
  <si>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</si>
  <si>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</si>
  <si>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</si>
  <si>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</si>
  <si>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</si>
  <si>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</si>
  <si>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</si>
  <si>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</si>
  <si>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</si>
  <si>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</si>
  <si>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</si>
  <si>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</si>
  <si>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</si>
  <si>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</si>
  <si>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</si>
  <si>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</si>
  <si>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</si>
  <si>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</si>
  <si>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</si>
  <si>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</si>
  <si>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</si>
  <si>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</si>
  <si>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</si>
  <si>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</si>
  <si>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</si>
  <si>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</si>
  <si>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</si>
  <si>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</si>
  <si>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</si>
  <si>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</si>
  <si>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</si>
  <si>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</si>
  <si>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</si>
  <si>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</si>
  <si>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</si>
  <si>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</si>
  <si>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</si>
  <si>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</si>
  <si>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</si>
  <si>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</si>
  <si>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</si>
  <si>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</si>
  <si>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</si>
  <si>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</si>
  <si>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</si>
  <si>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</si>
  <si>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</si>
  <si>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</si>
  <si>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</si>
  <si>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</si>
  <si>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</si>
  <si>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</si>
  <si>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</si>
  <si>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</si>
  <si>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</si>
  <si>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</si>
  <si>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</si>
  <si>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</si>
  <si>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</si>
  <si>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</si>
  <si>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</si>
  <si>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</si>
  <si>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</si>
  <si>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</si>
  <si>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</si>
  <si>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</si>
  <si>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</si>
  <si>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</si>
  <si>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</si>
  <si>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</si>
  <si>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</si>
  <si>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</si>
  <si>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</si>
  <si>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</si>
  <si>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</si>
  <si>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</si>
  <si>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</si>
  <si>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</si>
  <si>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</si>
  <si>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</si>
  <si>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</si>
  <si>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</si>
  <si>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</si>
  <si>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</si>
  <si>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</si>
  <si>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</si>
  <si>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</si>
  <si>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</si>
  <si>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</si>
  <si>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</si>
  <si>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</si>
  <si>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</si>
  <si>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</si>
  <si>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</si>
  <si>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</si>
  <si>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</si>
  <si>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</si>
  <si>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</si>
  <si>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</si>
  <si>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</si>
  <si>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</si>
  <si>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</si>
  <si>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</si>
  <si>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</si>
  <si>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</si>
  <si>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</si>
  <si>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</si>
  <si>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</si>
  <si>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</si>
  <si>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</si>
  <si>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</si>
  <si>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</si>
  <si>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</si>
  <si>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</si>
  <si>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</si>
  <si>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</si>
  <si>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</si>
  <si>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</si>
  <si>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</si>
  <si>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</si>
  <si>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</si>
  <si>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</si>
  <si>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</si>
  <si>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</si>
  <si>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</si>
  <si>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</si>
  <si>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</si>
  <si>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</si>
  <si>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</si>
  <si>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</si>
  <si>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</si>
  <si>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</si>
  <si>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</si>
  <si>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</si>
  <si>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</si>
  <si>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</si>
  <si>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</si>
  <si>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</si>
  <si>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</si>
  <si>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</si>
  <si>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</si>
  <si>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</si>
  <si>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</si>
  <si>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</si>
  <si>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</si>
  <si>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</si>
  <si>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</si>
  <si>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</si>
  <si>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</si>
  <si>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</si>
  <si>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</si>
  <si>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</si>
  <si>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</si>
  <si>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</si>
  <si>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</si>
  <si>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</si>
  <si>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</si>
  <si>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</si>
  <si>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</si>
  <si>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</si>
  <si>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</si>
  <si>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</si>
  <si>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</si>
  <si>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</si>
  <si>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</si>
  <si>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</si>
  <si>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</si>
  <si>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</si>
  <si>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</si>
  <si>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</si>
  <si>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</si>
  <si>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</si>
  <si>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</si>
  <si>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</si>
  <si>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</si>
  <si>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</si>
  <si>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</si>
  <si>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</si>
  <si>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</si>
  <si>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</si>
  <si>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</si>
  <si>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</si>
  <si>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</si>
  <si>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</si>
  <si>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</si>
  <si>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</si>
  <si>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</si>
  <si>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</si>
  <si>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</si>
  <si>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</si>
  <si>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</si>
  <si>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</si>
  <si>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</si>
  <si>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</si>
  <si>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</si>
  <si>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</si>
  <si>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</si>
  <si>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</si>
  <si>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</si>
  <si>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</si>
  <si>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</si>
  <si>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</si>
  <si>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</si>
  <si>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</si>
  <si>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</si>
  <si>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</si>
  <si>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</si>
  <si>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</si>
  <si>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</si>
  <si>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</si>
  <si>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</si>
  <si>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</si>
  <si>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</si>
  <si>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</si>
  <si>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</si>
  <si>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</si>
  <si>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</si>
  <si>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</si>
  <si>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</si>
  <si>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</si>
  <si>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</si>
  <si>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</si>
  <si>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</si>
  <si>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</si>
  <si>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</si>
  <si>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</si>
  <si>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</si>
  <si>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</si>
  <si>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</si>
  <si>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</si>
  <si>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</si>
  <si>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</si>
  <si>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</si>
  <si>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</si>
  <si>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</si>
  <si>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</si>
  <si>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</si>
  <si>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</si>
  <si>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</si>
  <si>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</si>
  <si>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</si>
  <si>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</si>
  <si>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</si>
  <si>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</si>
  <si>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</si>
  <si>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</si>
  <si>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</si>
  <si>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</si>
  <si>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</si>
  <si>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</si>
  <si>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</si>
  <si>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</si>
  <si>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</si>
  <si>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</si>
  <si>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</si>
  <si>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</si>
  <si>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</si>
  <si>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</si>
  <si>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</si>
  <si>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</si>
  <si>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</si>
  <si>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</si>
  <si>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</si>
  <si>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</si>
  <si>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</si>
  <si>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</si>
  <si>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</si>
  <si>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</si>
  <si>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</si>
  <si>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</si>
  <si>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</si>
  <si>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</si>
  <si>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</si>
  <si>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</si>
  <si>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</si>
  <si>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</si>
  <si>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</si>
  <si>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</si>
  <si>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</si>
  <si>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</si>
  <si>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</si>
  <si>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</si>
  <si>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</si>
  <si>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</si>
  <si>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</si>
  <si>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</si>
  <si>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</si>
  <si>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</si>
  <si>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</si>
  <si>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</si>
  <si>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</si>
  <si>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</si>
  <si>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</si>
  <si>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</si>
  <si>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</si>
  <si>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</si>
  <si>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</si>
  <si>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</si>
  <si>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</si>
  <si>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</si>
  <si>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</si>
  <si>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</si>
  <si>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</si>
  <si>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</si>
  <si>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</si>
  <si>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</si>
  <si>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</si>
  <si>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</si>
  <si>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</si>
  <si>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</si>
  <si>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</si>
  <si>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</si>
  <si>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</si>
  <si>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</si>
  <si>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</si>
  <si>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</si>
  <si>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</si>
  <si>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</si>
  <si>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</si>
  <si>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</si>
  <si>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</si>
  <si>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</si>
  <si>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</si>
  <si>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</si>
  <si>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</si>
  <si>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</si>
  <si>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</si>
  <si>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</si>
  <si>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</si>
  <si>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</si>
  <si>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</si>
  <si>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</si>
  <si>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</si>
  <si>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</si>
  <si>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</si>
  <si>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</si>
  <si>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</si>
  <si>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</si>
  <si>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</si>
  <si>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</si>
  <si>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</si>
  <si>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</si>
  <si>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</si>
  <si>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</si>
  <si>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</si>
  <si>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</si>
  <si>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</si>
  <si>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</si>
  <si>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</si>
  <si>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</si>
  <si>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</si>
  <si>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</si>
  <si>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</si>
  <si>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</si>
  <si>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</si>
  <si>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</si>
  <si>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</si>
  <si>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</si>
  <si>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</si>
  <si>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</si>
  <si>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</si>
  <si>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</si>
  <si>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</si>
  <si>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</si>
  <si>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</si>
  <si>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</si>
  <si>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</si>
  <si>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</si>
  <si>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</si>
  <si>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</si>
  <si>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</si>
  <si>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</si>
  <si>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</si>
  <si>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</si>
  <si>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</si>
  <si>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</si>
  <si>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</si>
  <si>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</si>
  <si>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</si>
  <si>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</si>
  <si>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</si>
  <si>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</si>
  <si>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</si>
  <si>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</si>
  <si>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</si>
  <si>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</si>
  <si>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</si>
  <si>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</si>
  <si>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</si>
  <si>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</si>
  <si>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</si>
  <si>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</si>
  <si>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</si>
  <si>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</si>
  <si>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</si>
  <si>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</si>
  <si>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</si>
  <si>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</si>
  <si>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</si>
  <si>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</si>
  <si>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</si>
  <si>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</si>
  <si>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</si>
  <si>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</si>
  <si>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</si>
  <si>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</si>
  <si>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</si>
  <si>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</si>
  <si>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</si>
  <si>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</si>
  <si>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</si>
  <si>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</si>
  <si>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</si>
  <si>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</si>
  <si>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</si>
  <si>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</si>
  <si>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</si>
  <si>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</si>
  <si>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</si>
  <si>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</si>
  <si>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</si>
  <si>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</si>
  <si>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</si>
  <si>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</si>
  <si>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</si>
  <si>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</si>
  <si>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</si>
  <si>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</si>
  <si>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</si>
  <si>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</si>
  <si>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</si>
  <si>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</si>
  <si>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</si>
  <si>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</si>
  <si>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</si>
  <si>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</si>
  <si>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</si>
  <si>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</si>
  <si>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</si>
  <si>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</si>
  <si>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</si>
  <si>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</si>
  <si>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</si>
  <si>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</si>
  <si>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</si>
  <si>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</si>
  <si>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</si>
  <si>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</si>
  <si>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</si>
  <si>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</si>
  <si>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</si>
  <si>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</si>
  <si>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</si>
  <si>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</si>
  <si>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</si>
  <si>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</si>
  <si>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</si>
  <si>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</si>
  <si>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</si>
  <si>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</si>
  <si>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</si>
  <si>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</si>
  <si>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</si>
  <si>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</si>
  <si>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</si>
  <si>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</si>
  <si>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</si>
  <si>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</si>
  <si>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</si>
  <si>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</si>
  <si>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</si>
  <si>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</si>
  <si>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</si>
  <si>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</si>
  <si>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</si>
  <si>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</si>
  <si>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</si>
  <si>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</si>
  <si>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</si>
  <si>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</si>
  <si>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</si>
  <si>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</si>
  <si>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</si>
  <si>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</si>
  <si>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</si>
  <si>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</si>
  <si>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</si>
  <si>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</si>
  <si>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</si>
  <si>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</si>
  <si>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</si>
  <si>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</si>
  <si>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</si>
  <si>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</si>
  <si>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</si>
  <si>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</si>
  <si>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</si>
  <si>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</si>
  <si>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</si>
  <si>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</si>
  <si>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</si>
  <si>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</si>
  <si>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</si>
  <si>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</si>
  <si>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</si>
  <si>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</si>
  <si>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</si>
  <si>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</si>
  <si>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</si>
  <si>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</si>
  <si>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</si>
  <si>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</si>
  <si>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</si>
  <si>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</si>
  <si>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</si>
  <si>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</si>
  <si>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</si>
  <si>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</si>
  <si>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</si>
  <si>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</si>
  <si>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</si>
  <si>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</si>
  <si>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</si>
  <si>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</si>
  <si>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</si>
  <si>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</si>
  <si>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</si>
  <si>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</si>
  <si>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</si>
  <si>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</si>
  <si>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</si>
  <si>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</si>
  <si>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</si>
  <si>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</si>
  <si>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</si>
  <si>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</si>
  <si>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</si>
  <si>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</si>
  <si>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</si>
  <si>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</si>
  <si>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</si>
  <si>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</si>
  <si>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</si>
  <si>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</si>
  <si>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</si>
  <si>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</si>
  <si>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</si>
  <si>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</si>
  <si>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</si>
  <si>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</si>
  <si>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</si>
  <si>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</si>
  <si>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</si>
  <si>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</si>
  <si>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</si>
  <si>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</si>
  <si>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</si>
  <si>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</si>
  <si>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</si>
  <si>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</si>
  <si>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</si>
  <si>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</si>
  <si>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</si>
  <si>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</si>
  <si>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</si>
  <si>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</si>
  <si>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</si>
  <si>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</si>
  <si>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</si>
  <si>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</si>
  <si>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</si>
  <si>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</si>
  <si>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</si>
  <si>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</si>
  <si>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</si>
  <si>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</si>
  <si>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</si>
  <si>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</si>
  <si>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</si>
  <si>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</si>
  <si>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</si>
  <si>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</si>
  <si>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</si>
  <si>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</si>
  <si>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</si>
  <si>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</si>
  <si>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</si>
  <si>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</si>
  <si>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</si>
  <si>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</si>
  <si>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</si>
  <si>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</si>
  <si>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</si>
  <si>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</si>
  <si>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</si>
  <si>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</si>
  <si>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</si>
  <si>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</si>
  <si>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</si>
  <si>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</si>
  <si>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</si>
  <si>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</si>
  <si>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</si>
  <si>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</si>
  <si>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</si>
  <si>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</si>
  <si>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</si>
  <si>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</si>
  <si>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</si>
  <si>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</si>
  <si>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</si>
  <si>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</si>
  <si>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</si>
  <si>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</si>
  <si>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</si>
  <si>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</si>
  <si>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</si>
  <si>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</si>
  <si>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</si>
  <si>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</si>
  <si>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</si>
  <si>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</si>
  <si>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</si>
  <si>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</si>
  <si>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</si>
  <si>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</si>
  <si>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</si>
  <si>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</si>
  <si>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</si>
  <si>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</si>
  <si>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</si>
  <si>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</si>
  <si>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</si>
  <si>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</si>
  <si>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</si>
  <si>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</si>
  <si>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</si>
  <si>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</si>
  <si>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</si>
  <si>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</si>
  <si>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</si>
  <si>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</si>
  <si>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</si>
  <si>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</si>
  <si>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</si>
  <si>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</si>
  <si>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</si>
  <si>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</si>
  <si>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</si>
  <si>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</si>
  <si>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</si>
  <si>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</si>
  <si>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</si>
  <si>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</si>
  <si>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</si>
  <si>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</si>
  <si>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</si>
  <si>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</si>
  <si>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</si>
  <si>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</si>
  <si>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</si>
  <si>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</si>
  <si>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</si>
  <si>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</si>
  <si>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</si>
  <si>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</si>
  <si>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</si>
  <si>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</si>
  <si>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</si>
  <si>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</si>
  <si>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</si>
  <si>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</si>
  <si>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</si>
  <si>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</si>
  <si>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</si>
  <si>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</si>
  <si>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</si>
  <si>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</si>
  <si>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</si>
  <si>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</si>
  <si>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</si>
  <si>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</si>
  <si>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</si>
  <si>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</si>
  <si>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</si>
  <si>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</si>
  <si>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</si>
  <si>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</si>
  <si>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</si>
  <si>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</si>
  <si>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</si>
  <si>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</si>
  <si>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</si>
  <si>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</si>
  <si>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</si>
  <si>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</si>
  <si>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</si>
  <si>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</si>
  <si>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</si>
  <si>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</si>
  <si>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</si>
  <si>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</si>
  <si>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</si>
  <si>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</si>
  <si>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</si>
  <si>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</si>
  <si>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</si>
  <si>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</si>
  <si>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</si>
  <si>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</si>
  <si>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</si>
  <si>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</si>
  <si>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</si>
  <si>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</si>
  <si>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</si>
  <si>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</si>
  <si>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</si>
  <si>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</si>
  <si>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</si>
  <si>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</si>
  <si>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</si>
  <si>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</si>
  <si>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</si>
  <si>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</si>
  <si>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</si>
  <si>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</si>
  <si>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</si>
  <si>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</si>
  <si>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</si>
  <si>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</si>
  <si>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</si>
  <si>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</si>
  <si>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</si>
  <si>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</si>
  <si>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</si>
  <si>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</si>
  <si>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</si>
  <si>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</si>
  <si>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</si>
  <si>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</si>
  <si>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</si>
  <si>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</si>
  <si>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</si>
  <si>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</si>
  <si>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</si>
  <si>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</si>
  <si>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</si>
  <si>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</si>
  <si>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</si>
  <si>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</si>
  <si>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</si>
  <si>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</si>
  <si>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</si>
  <si>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</si>
  <si>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</si>
  <si>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</si>
  <si>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</si>
  <si>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</si>
  <si>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</si>
  <si>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</si>
  <si>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</si>
  <si>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</si>
  <si>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</si>
  <si>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</si>
  <si>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</si>
  <si>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</si>
  <si>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</si>
  <si>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</si>
  <si>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</si>
  <si>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</si>
  <si>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</si>
  <si>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</si>
  <si>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</si>
  <si>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</si>
  <si>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</si>
  <si>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</si>
  <si>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</si>
  <si>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</si>
  <si>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</si>
  <si>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</si>
  <si>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</si>
  <si>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</si>
  <si>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</si>
  <si>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</si>
  <si>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</si>
  <si>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</si>
  <si>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</si>
  <si>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</si>
  <si>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</si>
  <si>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</si>
  <si>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</si>
  <si>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</si>
  <si>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</si>
  <si>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</si>
  <si>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</si>
  <si>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</si>
  <si>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</si>
  <si>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</si>
  <si>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</si>
  <si>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</si>
  <si>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</si>
  <si>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</si>
  <si>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</si>
  <si>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</si>
  <si>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</si>
  <si>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</si>
  <si>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</si>
  <si>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</si>
  <si>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</si>
  <si>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</si>
  <si>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</si>
  <si>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</si>
  <si>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</si>
  <si>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</si>
  <si>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</si>
  <si>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</si>
  <si>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</si>
  <si>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</si>
  <si>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</si>
  <si>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</si>
  <si>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</si>
  <si>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</si>
  <si>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</si>
  <si>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</si>
  <si>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</si>
  <si>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</si>
  <si>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</si>
  <si>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</si>
  <si>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</si>
  <si>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</si>
  <si>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</si>
  <si>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</si>
  <si>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</si>
  <si>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</si>
  <si>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</si>
  <si>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</si>
  <si>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</si>
  <si>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</si>
  <si>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</si>
  <si>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</si>
  <si>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</si>
  <si>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</si>
  <si>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</si>
  <si>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</si>
  <si>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</si>
  <si>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</si>
  <si>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</si>
  <si>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</si>
  <si>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</si>
  <si>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</si>
  <si>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</si>
  <si>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</si>
  <si>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</si>
  <si>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</si>
  <si>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</si>
  <si>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</si>
  <si>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</si>
  <si>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</si>
  <si>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</si>
  <si>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</si>
  <si>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</si>
  <si>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</si>
  <si>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</si>
  <si>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</si>
  <si>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</si>
  <si>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</si>
  <si>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</si>
  <si>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</si>
  <si>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</si>
  <si>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</si>
  <si>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</si>
  <si>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</si>
  <si>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</si>
  <si>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</si>
  <si>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</si>
  <si>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</si>
  <si>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</si>
  <si>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</si>
  <si>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</si>
  <si>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</si>
  <si>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</si>
  <si>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</si>
  <si>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</si>
  <si>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</si>
  <si>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</si>
  <si>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</si>
  <si>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</si>
  <si>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</si>
  <si>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</si>
  <si>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</si>
  <si>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</si>
  <si>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</si>
  <si>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</si>
  <si>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</si>
  <si>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</si>
  <si>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</si>
  <si>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</si>
  <si>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</si>
  <si>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</si>
  <si>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</si>
  <si>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</si>
  <si>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</si>
  <si>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</si>
  <si>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</si>
  <si>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</si>
  <si>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</si>
  <si>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</si>
  <si>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</si>
  <si>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</si>
  <si>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</si>
  <si>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</si>
  <si>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</si>
  <si>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</si>
  <si>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</si>
  <si>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</si>
  <si>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</si>
  <si>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</si>
  <si>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</si>
  <si>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</si>
  <si>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</si>
  <si>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</si>
  <si>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</si>
  <si>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</si>
  <si>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</si>
  <si>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</si>
  <si>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</si>
  <si>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</si>
  <si>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</si>
  <si>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</si>
  <si>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</si>
  <si>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</si>
  <si>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</si>
  <si>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</si>
  <si>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</si>
  <si>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</si>
  <si>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</si>
  <si>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</si>
  <si>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</si>
  <si>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</si>
  <si>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</si>
  <si>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</si>
  <si>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</si>
  <si>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</si>
  <si>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</si>
  <si>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</si>
  <si>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</si>
  <si>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</si>
  <si>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</si>
  <si>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</si>
  <si>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</si>
  <si>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</si>
  <si>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</si>
  <si>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</si>
  <si>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</si>
  <si>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</si>
  <si>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</si>
  <si>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</si>
  <si>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</si>
  <si>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</si>
  <si>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</si>
  <si>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</si>
  <si>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</si>
  <si>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</si>
  <si>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</si>
  <si>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</si>
  <si>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</si>
  <si>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</si>
  <si>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</si>
  <si>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</si>
  <si>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</si>
  <si>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</si>
  <si>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</si>
  <si>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</si>
  <si>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</si>
  <si>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</si>
  <si>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</si>
  <si>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</si>
  <si>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</si>
  <si>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</si>
  <si>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</si>
  <si>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</si>
  <si>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</si>
  <si>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</si>
  <si>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</si>
  <si>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</si>
  <si>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</si>
  <si>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</si>
  <si>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</si>
  <si>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</si>
  <si>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</si>
  <si>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</si>
  <si>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</si>
  <si>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</si>
  <si>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</si>
  <si>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</si>
  <si>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</si>
  <si>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</si>
  <si>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</si>
  <si>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</si>
  <si>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</si>
  <si>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</si>
  <si>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</si>
  <si>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</si>
  <si>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</si>
  <si>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</si>
  <si>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</si>
  <si>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</si>
  <si>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</si>
  <si>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</si>
  <si>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</si>
  <si>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</si>
  <si>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</si>
  <si>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</si>
  <si>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</si>
  <si>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</si>
  <si>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</si>
  <si>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</si>
  <si>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</si>
  <si>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</si>
  <si>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</si>
  <si>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</si>
  <si>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</si>
  <si>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</si>
  <si>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</si>
  <si>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</si>
  <si>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</si>
  <si>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</si>
  <si>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</si>
  <si>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</si>
  <si>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</si>
  <si>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</si>
  <si>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</si>
  <si>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</si>
  <si>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</si>
  <si>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</si>
  <si>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</si>
  <si>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</si>
  <si>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</si>
  <si>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</si>
  <si>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</si>
  <si>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</si>
  <si>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</si>
  <si>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</si>
  <si>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</si>
  <si>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</si>
  <si>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</si>
  <si>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</si>
  <si>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</si>
  <si>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</si>
  <si>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</si>
  <si>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</si>
  <si>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</si>
  <si>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</si>
  <si>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</si>
  <si>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</si>
  <si>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</si>
  <si>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</si>
  <si>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</si>
  <si>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</si>
  <si>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</si>
  <si>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</si>
  <si>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</si>
  <si>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</si>
  <si>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</si>
  <si>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</si>
  <si>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</si>
  <si>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</si>
  <si>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</si>
  <si>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</si>
  <si>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</si>
  <si>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</si>
  <si>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</si>
  <si>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</si>
  <si>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</si>
  <si>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</si>
  <si>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</si>
  <si>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</si>
  <si>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</si>
  <si>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</si>
  <si>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</si>
  <si>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</si>
  <si>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</si>
  <si>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</si>
  <si>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</si>
  <si>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</si>
  <si>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</si>
  <si>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</si>
  <si>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</si>
  <si>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</si>
  <si>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</si>
  <si>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</si>
  <si>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</si>
  <si>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</si>
  <si>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</si>
  <si>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</si>
  <si>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</si>
  <si>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</si>
  <si>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</si>
  <si>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</si>
  <si>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</si>
  <si>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</si>
  <si>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</si>
  <si>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</si>
  <si>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</si>
  <si>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</si>
  <si>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</si>
  <si>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</si>
  <si>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</si>
  <si>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</si>
  <si>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</si>
  <si>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</si>
  <si>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</si>
  <si>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</si>
  <si>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</si>
  <si>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</si>
  <si>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</si>
  <si>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</si>
  <si>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</si>
  <si>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</si>
  <si>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</si>
  <si>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</si>
  <si>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</si>
  <si>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</si>
  <si>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</si>
  <si>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</si>
  <si>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</si>
  <si>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</si>
  <si>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</si>
  <si>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</si>
  <si>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</si>
  <si>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</si>
  <si>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</si>
  <si>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</si>
  <si>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</si>
  <si>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</si>
  <si>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</si>
  <si>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</si>
  <si>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</si>
  <si>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</si>
  <si>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</si>
  <si>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</si>
  <si>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</si>
  <si>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</si>
  <si>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</si>
  <si>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</si>
  <si>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</si>
  <si>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</si>
  <si>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</si>
  <si>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</si>
  <si>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</si>
  <si>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</si>
  <si>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</si>
  <si>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</si>
  <si>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</si>
  <si>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</si>
  <si>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</si>
  <si>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</si>
  <si>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</si>
  <si>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</si>
  <si>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</si>
  <si>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</si>
  <si>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</si>
  <si>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</si>
  <si>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</si>
  <si>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</si>
  <si>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</si>
  <si>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</si>
  <si>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</si>
  <si>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</si>
  <si>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</si>
  <si>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</si>
  <si>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</si>
  <si>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</si>
  <si>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</si>
  <si>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</si>
  <si>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</si>
  <si>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</si>
  <si>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</si>
  <si>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</si>
  <si>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</si>
  <si>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</si>
  <si>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</si>
  <si>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</si>
  <si>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</si>
  <si>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</si>
  <si>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</si>
  <si>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</si>
  <si>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</si>
  <si>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</si>
  <si>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</si>
  <si>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</si>
  <si>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</si>
  <si>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</si>
  <si>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</si>
  <si>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</si>
  <si>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</si>
  <si>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</si>
  <si>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</si>
  <si>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</si>
  <si>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</si>
  <si>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</si>
  <si>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</si>
  <si>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</si>
  <si>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</si>
  <si>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</si>
  <si>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</si>
  <si>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</si>
  <si>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</si>
  <si>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</si>
  <si>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</si>
  <si>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</si>
  <si>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</si>
  <si>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</si>
  <si>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</si>
  <si>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</si>
  <si>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</si>
  <si>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</si>
  <si>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</si>
  <si>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</si>
  <si>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</si>
  <si>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</si>
  <si>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</si>
  <si>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</si>
  <si>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</si>
  <si>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</si>
  <si>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</si>
  <si>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</si>
  <si>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</si>
  <si>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</si>
  <si>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</si>
  <si>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</si>
  <si>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</si>
  <si>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</si>
  <si>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</si>
  <si>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</si>
  <si>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</si>
  <si>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</si>
  <si>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</si>
  <si>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</si>
  <si>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</si>
  <si>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</si>
  <si>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</si>
  <si>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</si>
  <si>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</si>
  <si>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</si>
  <si>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</si>
  <si>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</si>
  <si>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</si>
  <si>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</si>
  <si>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</si>
  <si>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</si>
  <si>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</si>
  <si>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</si>
  <si>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</si>
  <si>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</si>
  <si>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</si>
  <si>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</si>
  <si>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</si>
  <si>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</si>
  <si>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</si>
  <si>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</si>
  <si>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</si>
  <si>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</si>
  <si>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</si>
  <si>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</si>
  <si>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</si>
  <si>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</si>
  <si>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</si>
  <si>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</si>
  <si>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</si>
  <si>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</si>
  <si>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</si>
  <si>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</si>
  <si>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</si>
  <si>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</si>
  <si>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</si>
  <si>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</si>
  <si>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</si>
  <si>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</si>
  <si>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</si>
  <si>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</si>
  <si>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</si>
  <si>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</si>
  <si>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</si>
  <si>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</si>
  <si>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</si>
  <si>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</si>
  <si>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</si>
  <si>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</si>
  <si>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</si>
  <si>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</si>
  <si>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</si>
  <si>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</si>
  <si>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</si>
  <si>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</si>
  <si>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</si>
  <si>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</si>
  <si>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</si>
  <si>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</si>
  <si>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</si>
  <si>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</si>
  <si>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</si>
  <si>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</si>
  <si>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</si>
  <si>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</si>
  <si>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</si>
  <si>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</si>
  <si>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</si>
  <si>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</si>
  <si>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</si>
  <si>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</si>
  <si>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</si>
  <si>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</si>
  <si>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</si>
  <si>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</si>
  <si>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</si>
  <si>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</si>
  <si>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</si>
  <si>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</si>
  <si>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</si>
  <si>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</si>
  <si>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</si>
  <si>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</si>
  <si>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</si>
  <si>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</si>
  <si>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</si>
  <si>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</si>
  <si>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</si>
  <si>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</si>
  <si>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</si>
  <si>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</si>
  <si>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</si>
  <si>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</si>
  <si>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</si>
  <si>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</si>
  <si>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</si>
  <si>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</si>
  <si>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</si>
  <si>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</si>
  <si>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</si>
  <si>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</si>
  <si>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</si>
  <si>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</si>
  <si>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</si>
  <si>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</si>
  <si>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</si>
  <si>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</si>
  <si>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</si>
  <si>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</si>
  <si>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</si>
  <si>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</si>
  <si>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</si>
  <si>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</si>
  <si>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</si>
  <si>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</si>
  <si>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</si>
  <si>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</si>
  <si>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</si>
  <si>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</si>
  <si>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</si>
  <si>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</si>
  <si>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</si>
  <si>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</si>
  <si>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</si>
  <si>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</si>
  <si>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</si>
  <si>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</si>
  <si>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</si>
  <si>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</si>
  <si>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</si>
  <si>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</si>
  <si>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</si>
  <si>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</si>
  <si>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</si>
  <si>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</si>
  <si>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</si>
  <si>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</si>
  <si>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</si>
  <si>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</si>
  <si>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</si>
  <si>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</si>
  <si>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</si>
  <si>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</si>
  <si>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</si>
  <si>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</si>
  <si>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</si>
  <si>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</si>
  <si>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</si>
  <si>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</si>
  <si>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</si>
  <si>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</si>
  <si>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</si>
  <si>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</si>
  <si>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</si>
  <si>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</si>
  <si>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</si>
  <si>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</si>
  <si>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</si>
  <si>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</si>
  <si>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</si>
  <si>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</si>
  <si>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</si>
  <si>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</si>
  <si>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</si>
  <si>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</si>
  <si>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</si>
  <si>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</si>
  <si>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</si>
  <si>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</si>
  <si>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</si>
  <si>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</si>
  <si>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</si>
  <si>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</si>
  <si>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</si>
  <si>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</si>
  <si>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</si>
  <si>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</si>
  <si>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</si>
  <si>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</si>
  <si>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</si>
  <si>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</si>
  <si>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</si>
  <si>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</si>
  <si>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</si>
  <si>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</si>
  <si>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</si>
  <si>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</si>
  <si>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</si>
  <si>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</si>
  <si>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</si>
  <si>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</si>
  <si>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</si>
  <si>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</si>
  <si>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</si>
  <si>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</si>
  <si>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</si>
  <si>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</si>
  <si>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</si>
  <si>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</si>
  <si>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</si>
  <si>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</si>
  <si>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</si>
  <si>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</si>
  <si>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</si>
  <si>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</si>
  <si>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</si>
  <si>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</si>
  <si>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</si>
  <si>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</si>
  <si>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</si>
  <si>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</si>
  <si>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</si>
  <si>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</si>
  <si>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</si>
  <si>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</si>
  <si>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</si>
  <si>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</si>
  <si>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</si>
  <si>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</si>
  <si>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</si>
  <si>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</si>
  <si>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</si>
  <si>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</si>
  <si>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</si>
  <si>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</si>
  <si>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</si>
  <si>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</si>
  <si>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</si>
  <si>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</si>
  <si>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</si>
  <si>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</si>
  <si>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</si>
  <si>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</si>
  <si>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</si>
  <si>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</si>
  <si>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</si>
  <si>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</si>
  <si>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</si>
  <si>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</si>
  <si>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</si>
  <si>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</si>
  <si>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</si>
  <si>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</si>
  <si>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</si>
  <si>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</si>
  <si>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</si>
  <si>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</si>
  <si>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</si>
  <si>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</si>
  <si>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</si>
  <si>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</si>
  <si>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</si>
  <si>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</si>
  <si>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</si>
  <si>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</si>
  <si>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</si>
  <si>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</si>
  <si>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</si>
  <si>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</si>
  <si>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</si>
  <si>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</si>
  <si>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</si>
  <si>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</si>
  <si>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</si>
  <si>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</si>
  <si>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</si>
  <si>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</si>
  <si>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</si>
  <si>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</si>
  <si>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</si>
  <si>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</si>
  <si>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</si>
  <si>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</si>
  <si>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</si>
  <si>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</si>
  <si>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</si>
  <si>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</si>
  <si>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</si>
  <si>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</si>
  <si>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</si>
  <si>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</si>
  <si>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</si>
  <si>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</si>
  <si>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</si>
  <si>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</si>
  <si>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</si>
  <si>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</si>
  <si>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</si>
  <si>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</si>
  <si>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</si>
  <si>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</si>
  <si>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</si>
  <si>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</si>
  <si>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</si>
  <si>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</si>
  <si>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</si>
  <si>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</si>
  <si>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</si>
  <si>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</si>
  <si>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</si>
  <si>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</si>
  <si>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</si>
  <si>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</si>
  <si>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</si>
  <si>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</si>
  <si>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</si>
  <si>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</si>
  <si>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</si>
  <si>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</si>
  <si>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</si>
  <si>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</si>
  <si>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</si>
  <si>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</si>
  <si>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</si>
  <si>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</si>
  <si>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</si>
  <si>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</si>
  <si>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</si>
  <si>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</si>
  <si>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</si>
  <si>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</si>
  <si>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</si>
  <si>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</si>
  <si>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</si>
  <si>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</si>
  <si>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</si>
  <si>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</si>
  <si>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</si>
  <si>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</si>
  <si>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</si>
  <si>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</si>
  <si>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</si>
  <si>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</si>
  <si>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</si>
  <si>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</si>
  <si>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</si>
  <si>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</si>
  <si>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</si>
  <si>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</si>
  <si>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</si>
  <si>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</si>
  <si>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</si>
  <si>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</si>
  <si>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</si>
  <si>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</si>
  <si>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</si>
  <si>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</si>
  <si>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</si>
  <si>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</si>
  <si>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</si>
  <si>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</si>
  <si>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</si>
  <si>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</si>
  <si>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</si>
  <si>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</si>
  <si>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</si>
  <si>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</si>
  <si>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</si>
  <si>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</si>
  <si>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</si>
  <si>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</si>
  <si>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</si>
  <si>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</si>
  <si>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</si>
  <si>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</si>
  <si>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</si>
  <si>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</si>
  <si>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</si>
  <si>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</si>
  <si>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</si>
  <si>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</si>
  <si>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</si>
  <si>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</si>
  <si>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</si>
  <si>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</si>
  <si>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</si>
  <si>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</si>
  <si>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</si>
  <si>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</si>
  <si>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</si>
  <si>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</si>
  <si>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</si>
  <si>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</si>
  <si>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</si>
  <si>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</si>
  <si>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</si>
  <si>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</si>
  <si>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</si>
  <si>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</si>
  <si>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</si>
  <si>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</si>
  <si>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</si>
  <si>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</si>
  <si>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</si>
  <si>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</si>
  <si>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</si>
  <si>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</si>
  <si>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</si>
  <si>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</si>
  <si>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</si>
  <si>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</si>
  <si>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</si>
  <si>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</si>
  <si>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</si>
  <si>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</si>
  <si>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</si>
  <si>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</si>
  <si>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</si>
  <si>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</si>
  <si>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</si>
  <si>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</si>
  <si>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</si>
  <si>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</si>
  <si>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</si>
  <si>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</si>
  <si>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</si>
  <si>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</si>
  <si>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</si>
  <si>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</si>
  <si>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</si>
  <si>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</si>
  <si>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</si>
  <si>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</si>
  <si>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</si>
  <si>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</si>
  <si>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</si>
  <si>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</si>
  <si>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</si>
  <si>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</si>
  <si>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</si>
  <si>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</si>
  <si>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</si>
  <si>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</si>
  <si>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</si>
  <si>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</si>
  <si>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</si>
  <si>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</si>
  <si>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</si>
  <si>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</si>
  <si>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</si>
  <si>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</si>
  <si>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</si>
  <si>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</si>
  <si>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</si>
  <si>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</si>
  <si>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</si>
  <si>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</si>
  <si>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</si>
  <si>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</si>
  <si>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</si>
  <si>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</si>
  <si>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</si>
  <si>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</si>
  <si>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</si>
  <si>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</si>
  <si>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</si>
  <si>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</si>
  <si>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</si>
  <si>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</si>
  <si>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</si>
  <si>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</si>
  <si>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</si>
  <si>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</si>
  <si>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</si>
  <si>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</si>
  <si>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</si>
  <si>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</si>
  <si>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</si>
  <si>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</si>
  <si>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</si>
  <si>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</si>
  <si>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</si>
  <si>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</si>
  <si>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</si>
  <si>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</si>
  <si>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</si>
  <si>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</si>
  <si>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</si>
  <si>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</si>
  <si>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</si>
  <si>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</si>
  <si>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</si>
  <si>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</si>
  <si>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</si>
  <si>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</si>
  <si>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</si>
  <si>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</si>
  <si>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</si>
  <si>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</si>
  <si>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</si>
  <si>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</si>
  <si>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</si>
  <si>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</si>
  <si>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</si>
  <si>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</si>
  <si>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</si>
  <si>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</si>
  <si>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</si>
  <si>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</si>
  <si>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</si>
  <si>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</si>
  <si>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</si>
  <si>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</si>
  <si>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</si>
  <si>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</si>
  <si>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</si>
  <si>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</si>
  <si>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</si>
  <si>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</si>
  <si>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</si>
  <si>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</si>
  <si>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</si>
  <si>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</si>
  <si>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</si>
  <si>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</si>
  <si>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</si>
  <si>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</si>
  <si>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</si>
  <si>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</si>
  <si>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</si>
  <si>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</si>
  <si>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</si>
  <si>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</si>
  <si>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</si>
  <si>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</si>
  <si>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</si>
  <si>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</si>
  <si>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</si>
  <si>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</si>
  <si>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</si>
  <si>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</si>
  <si>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</si>
  <si>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</si>
  <si>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</si>
  <si>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</si>
  <si>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</si>
  <si>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</si>
  <si>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</si>
  <si>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</si>
  <si>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</si>
  <si>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</si>
  <si>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</si>
  <si>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</si>
  <si>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</si>
  <si>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</si>
  <si>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</si>
  <si>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</si>
  <si>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</si>
  <si>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</si>
  <si>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</si>
  <si>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</si>
  <si>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</si>
  <si>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</si>
  <si>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</si>
  <si>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</si>
  <si>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</si>
  <si>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</si>
  <si>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</si>
  <si>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</si>
  <si>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</si>
  <si>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</si>
  <si>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</si>
  <si>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</si>
  <si>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</si>
  <si>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</si>
  <si>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</si>
  <si>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</si>
  <si>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</si>
  <si>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</si>
  <si>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</si>
  <si>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</si>
  <si>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</si>
  <si>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</si>
  <si>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</si>
  <si>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</si>
  <si>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</si>
  <si>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</si>
  <si>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</si>
  <si>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</si>
  <si>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</si>
  <si>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</si>
  <si>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</si>
  <si>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</si>
  <si>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</si>
  <si>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</si>
  <si>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</si>
  <si>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</si>
  <si>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</si>
  <si>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</si>
  <si>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</si>
  <si>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</si>
  <si>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</si>
  <si>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</si>
  <si>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</si>
  <si>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</si>
  <si>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</si>
  <si>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</si>
  <si>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</si>
  <si>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</si>
  <si>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</si>
  <si>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</si>
  <si>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</si>
  <si>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</si>
  <si>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</si>
  <si>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</si>
  <si>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</si>
  <si>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</si>
  <si>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</si>
  <si>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</si>
  <si>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</si>
  <si>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</si>
  <si>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</si>
  <si>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</si>
  <si>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</si>
  <si>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</si>
  <si>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</si>
  <si>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</si>
  <si>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</si>
  <si>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</si>
  <si>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</si>
  <si>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</si>
  <si>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</si>
  <si>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</si>
  <si>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</si>
  <si>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</si>
  <si>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</si>
  <si>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</si>
  <si>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</si>
  <si>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</si>
  <si>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</si>
  <si>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</si>
  <si>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</si>
  <si>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</si>
  <si>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</si>
  <si>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</si>
  <si>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</si>
  <si>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</si>
  <si>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</si>
  <si>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</si>
  <si>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</si>
  <si>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</si>
  <si>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</si>
  <si>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</si>
  <si>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</si>
  <si>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</si>
  <si>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</si>
  <si>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</si>
  <si>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</si>
  <si>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</si>
  <si>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</si>
  <si>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</si>
  <si>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</si>
  <si>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</si>
  <si>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</si>
  <si>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</si>
  <si>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</si>
  <si>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</si>
  <si>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</si>
  <si>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</si>
  <si>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</si>
  <si>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</si>
  <si>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</si>
  <si>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</si>
  <si>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</si>
  <si>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</si>
  <si>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</si>
  <si>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</si>
  <si>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</si>
  <si>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</si>
  <si>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</si>
  <si>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</si>
  <si>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</si>
  <si>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</si>
  <si>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</si>
  <si>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</si>
  <si>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</si>
  <si>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</si>
  <si>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</si>
  <si>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</si>
  <si>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</si>
  <si>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</si>
  <si>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</si>
  <si>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</si>
  <si>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</si>
  <si>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</si>
  <si>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</si>
  <si>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</si>
  <si>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</si>
  <si>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</si>
  <si>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</si>
  <si>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</si>
  <si>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</si>
  <si>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</si>
  <si>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</si>
  <si>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</si>
  <si>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</si>
  <si>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</si>
  <si>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</si>
  <si>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</si>
  <si>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</si>
  <si>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</si>
  <si>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</si>
  <si>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</si>
  <si>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</si>
  <si>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</si>
  <si>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</si>
  <si>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</si>
  <si>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</si>
  <si>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</si>
  <si>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</si>
  <si>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</si>
  <si>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</si>
  <si>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</si>
  <si>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</si>
  <si>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</si>
  <si>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</si>
  <si>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</si>
  <si>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</si>
  <si>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</si>
  <si>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</si>
  <si>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</si>
  <si>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</si>
  <si>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</si>
  <si>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</si>
  <si>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</si>
  <si>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</si>
  <si>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</si>
  <si>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</si>
  <si>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</si>
  <si>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</si>
  <si>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</si>
  <si>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</si>
  <si>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</si>
  <si>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</si>
  <si>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</si>
  <si>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</si>
  <si>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</si>
  <si>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</si>
  <si>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</si>
  <si>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</si>
  <si>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</si>
  <si>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</si>
  <si>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</si>
  <si>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</si>
  <si>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</si>
  <si>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</si>
  <si>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</si>
  <si>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</si>
  <si>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</si>
  <si>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</si>
  <si>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</si>
  <si>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</si>
  <si>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</si>
  <si>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</si>
  <si>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</si>
  <si>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</si>
  <si>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</si>
  <si>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</si>
  <si>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</si>
  <si>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</si>
  <si>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</si>
  <si>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</si>
  <si>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</si>
  <si>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</si>
  <si>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</si>
  <si>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</si>
  <si>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</si>
  <si>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</si>
  <si>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</si>
  <si>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</si>
  <si>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</si>
  <si>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</si>
  <si>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</si>
  <si>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</si>
  <si>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</si>
  <si>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</si>
  <si>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</si>
  <si>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</si>
  <si>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</si>
  <si>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</si>
  <si>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</si>
  <si>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</si>
  <si>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</si>
  <si>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</si>
  <si>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</si>
  <si>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</si>
  <si>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</si>
  <si>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</si>
  <si>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</si>
  <si>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</si>
  <si>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</si>
  <si>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</si>
  <si>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</si>
  <si>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</si>
  <si>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</si>
  <si>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</si>
  <si>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</si>
  <si>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</si>
  <si>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</si>
  <si>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</si>
  <si>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</si>
  <si>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</si>
  <si>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</si>
  <si>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</si>
  <si>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</si>
  <si>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</si>
  <si>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</si>
  <si>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</si>
  <si>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</si>
  <si>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</si>
  <si>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</si>
  <si>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</si>
  <si>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</si>
  <si>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</si>
  <si>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</si>
  <si>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</si>
  <si>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</si>
  <si>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</si>
  <si>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</si>
  <si>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</si>
  <si>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</si>
  <si>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</si>
  <si>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</si>
  <si>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</si>
  <si>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</si>
  <si>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</si>
  <si>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</si>
  <si>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</si>
  <si>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</si>
  <si>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</si>
  <si>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</si>
  <si>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</si>
  <si>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</si>
  <si>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</si>
  <si>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</si>
  <si>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</si>
  <si>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</si>
  <si>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</si>
  <si>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</si>
  <si>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</si>
  <si>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</si>
  <si>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</si>
  <si>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</si>
  <si>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</si>
  <si>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</si>
  <si>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</si>
  <si>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</si>
  <si>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</si>
  <si>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</si>
  <si>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</si>
  <si>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</si>
  <si>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</si>
  <si>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</si>
  <si>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</si>
  <si>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</si>
  <si>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</si>
  <si>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</si>
  <si>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</si>
  <si>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</si>
  <si>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</si>
  <si>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</si>
  <si>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</si>
  <si>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</si>
  <si>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</si>
  <si>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</si>
  <si>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</si>
  <si>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</si>
  <si>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</si>
  <si>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</si>
  <si>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</si>
  <si>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</si>
  <si>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</si>
  <si>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</si>
  <si>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</si>
  <si>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</si>
  <si>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</si>
  <si>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</si>
  <si>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</si>
  <si>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</si>
  <si>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</si>
  <si>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</si>
  <si>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</si>
  <si>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</si>
  <si>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</si>
  <si>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</si>
  <si>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</si>
  <si>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</si>
  <si>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</si>
  <si>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</si>
  <si>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</si>
  <si>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</si>
  <si>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</si>
  <si>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</si>
  <si>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</si>
  <si>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</si>
  <si>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</si>
  <si>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</si>
  <si>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</si>
  <si>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</si>
  <si>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</si>
  <si>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</si>
  <si>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</si>
  <si>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</si>
  <si>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</si>
  <si>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</si>
  <si>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</si>
  <si>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</si>
  <si>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</si>
  <si>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</si>
  <si>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</si>
  <si>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</si>
  <si>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</si>
  <si>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</si>
  <si>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</si>
  <si>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</si>
  <si>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</si>
  <si>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</si>
  <si>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</si>
  <si>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</si>
  <si>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</si>
  <si>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</si>
  <si>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</si>
  <si>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</si>
  <si>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</si>
  <si>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</si>
  <si>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</si>
  <si>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</si>
  <si>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</si>
  <si>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</si>
  <si>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</si>
  <si>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</si>
  <si>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</si>
  <si>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</si>
  <si>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</si>
  <si>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</si>
  <si>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</si>
  <si>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</si>
  <si>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</si>
  <si>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</si>
  <si>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</si>
  <si>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</si>
  <si>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</si>
  <si>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</si>
  <si>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</si>
  <si>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</si>
  <si>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</si>
  <si>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</si>
  <si>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</si>
  <si>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</si>
  <si>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</si>
  <si>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</si>
  <si>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</si>
  <si>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</si>
  <si>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</si>
  <si>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</si>
  <si>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</si>
  <si>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</si>
  <si>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</si>
  <si>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</si>
  <si>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</si>
  <si>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</si>
  <si>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</si>
  <si>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</si>
  <si>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</si>
  <si>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</si>
  <si>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</si>
  <si>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</si>
  <si>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</si>
  <si>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</si>
  <si>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</si>
  <si>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</si>
  <si>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</si>
  <si>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</si>
  <si>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</si>
  <si>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</si>
  <si>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</si>
  <si>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</si>
  <si>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</si>
  <si>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</si>
  <si>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</si>
  <si>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</si>
  <si>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</si>
  <si>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</si>
  <si>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</si>
  <si>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</si>
  <si>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</si>
  <si>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</si>
  <si>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</si>
  <si>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</si>
  <si>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</si>
  <si>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</si>
  <si>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</si>
  <si>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</si>
  <si>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</si>
  <si>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</si>
  <si>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</si>
  <si>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</si>
  <si>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</si>
  <si>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</si>
  <si>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</si>
  <si>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</si>
  <si>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</si>
  <si>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</si>
  <si>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</si>
  <si>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</si>
  <si>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</si>
  <si>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</si>
  <si>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</si>
  <si>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</si>
  <si>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</si>
  <si>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</si>
  <si>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</si>
  <si>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</si>
  <si>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</si>
  <si>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</si>
  <si>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</si>
  <si>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</si>
  <si>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</si>
  <si>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</si>
  <si>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</si>
  <si>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</si>
  <si>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</si>
  <si>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</si>
  <si>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</si>
  <si>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</si>
  <si>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</si>
  <si>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</si>
  <si>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</si>
  <si>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</si>
  <si>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</si>
  <si>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</si>
  <si>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</si>
  <si>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</si>
  <si>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</si>
  <si>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</si>
  <si>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</si>
  <si>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</si>
  <si>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</si>
  <si>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</si>
  <si>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</si>
  <si>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</si>
  <si>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</si>
  <si>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</si>
  <si>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</si>
  <si>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</si>
  <si>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</si>
  <si>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</si>
  <si>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</si>
  <si>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</si>
  <si>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</si>
  <si>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</si>
  <si>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</si>
  <si>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</si>
  <si>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</si>
  <si>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</si>
  <si>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</si>
  <si>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</si>
  <si>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</si>
  <si>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</si>
  <si>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</si>
  <si>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</si>
  <si>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</si>
  <si>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</si>
  <si>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</si>
  <si>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</si>
  <si>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</si>
  <si>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</si>
  <si>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</si>
  <si>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</si>
  <si>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</si>
  <si>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</si>
  <si>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</si>
  <si>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</si>
  <si>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</si>
  <si>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</si>
  <si>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</si>
  <si>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</si>
  <si>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</si>
  <si>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</si>
  <si>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</si>
  <si>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</si>
  <si>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</si>
  <si>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</si>
  <si>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</si>
  <si>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</si>
  <si>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</si>
  <si>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</si>
  <si>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</si>
  <si>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</si>
  <si>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</si>
  <si>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</si>
  <si>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</si>
  <si>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</si>
  <si>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</si>
  <si>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</si>
  <si>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</si>
  <si>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</si>
  <si>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</si>
  <si>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</si>
  <si>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</si>
  <si>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</si>
  <si>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</si>
  <si>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</si>
  <si>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</si>
  <si>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</si>
  <si>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</si>
  <si>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</si>
  <si>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</si>
  <si>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</si>
  <si>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</si>
  <si>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</si>
  <si>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</si>
  <si>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</si>
  <si>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</si>
  <si>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</si>
  <si>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</si>
  <si>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</si>
  <si>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</si>
  <si>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</si>
  <si>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</si>
  <si>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</si>
  <si>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</si>
  <si>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</si>
  <si>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</si>
  <si>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</si>
  <si>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</si>
  <si>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</si>
  <si>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</si>
  <si>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</si>
  <si>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</si>
  <si>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</si>
  <si>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</si>
  <si>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</si>
  <si>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</si>
  <si>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</si>
  <si>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</si>
  <si>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</si>
  <si>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</si>
  <si>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</si>
  <si>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</si>
  <si>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</si>
  <si>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</si>
  <si>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</si>
  <si>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</si>
  <si>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</si>
  <si>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</si>
  <si>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</si>
  <si>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</si>
  <si>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</si>
  <si>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</si>
  <si>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</si>
  <si>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</si>
  <si>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</si>
  <si>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</si>
  <si>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</si>
  <si>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</si>
  <si>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</si>
  <si>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</si>
  <si>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</si>
  <si>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</si>
  <si>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</si>
  <si>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</si>
  <si>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</si>
  <si>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</si>
  <si>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</si>
  <si>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</si>
  <si>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</si>
  <si>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</si>
  <si>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</si>
  <si>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</si>
  <si>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</si>
  <si>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</si>
  <si>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</si>
  <si>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</si>
  <si>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</si>
  <si>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</si>
  <si>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</si>
  <si>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</si>
  <si>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</si>
  <si>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</si>
  <si>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</si>
  <si>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</si>
  <si>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</si>
  <si>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</si>
  <si>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</si>
  <si>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</si>
  <si>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</si>
  <si>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</si>
  <si>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</si>
  <si>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</si>
  <si>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</si>
  <si>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</si>
  <si>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</si>
  <si>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</si>
  <si>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</si>
  <si>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</si>
  <si>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</si>
  <si>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</si>
  <si>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</si>
  <si>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</si>
  <si>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</si>
  <si>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</si>
  <si>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</si>
  <si>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</si>
  <si>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</si>
  <si>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</si>
  <si>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</si>
  <si>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</si>
  <si>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</si>
  <si>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</si>
  <si>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</si>
  <si>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</si>
  <si>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</si>
  <si>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</si>
  <si>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</si>
  <si>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</si>
  <si>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</si>
  <si>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</si>
  <si>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</si>
  <si>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</si>
  <si>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</si>
  <si>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</si>
  <si>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</si>
  <si>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</si>
  <si>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</si>
  <si>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</si>
  <si>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</si>
  <si>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</si>
  <si>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</si>
  <si>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</si>
  <si>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</si>
  <si>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</si>
  <si>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</si>
  <si>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</si>
  <si>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</si>
  <si>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</si>
  <si>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</si>
  <si>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</si>
  <si>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</si>
  <si>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</si>
  <si>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</si>
  <si>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</si>
  <si>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</si>
  <si>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</si>
  <si>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</si>
  <si>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</si>
  <si>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</si>
  <si>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</si>
  <si>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</si>
  <si>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</si>
  <si>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</si>
  <si>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</si>
  <si>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</si>
  <si>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</si>
  <si>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</si>
  <si>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</si>
  <si>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</si>
  <si>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</si>
  <si>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</si>
  <si>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</si>
  <si>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</si>
  <si>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</si>
  <si>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</si>
  <si>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</si>
  <si>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</si>
  <si>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</si>
  <si>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</si>
  <si>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</si>
  <si>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</si>
  <si>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</si>
  <si>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</si>
  <si>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</si>
  <si>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</si>
  <si>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</si>
  <si>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</si>
  <si>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</si>
  <si>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</si>
  <si>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</si>
  <si>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</si>
  <si>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</si>
  <si>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</si>
  <si>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</si>
  <si>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</si>
  <si>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</si>
  <si>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</si>
  <si>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</si>
  <si>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</si>
  <si>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</si>
  <si>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</si>
  <si>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</si>
  <si>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</si>
  <si>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</si>
  <si>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</si>
  <si>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</si>
  <si>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</si>
  <si>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</si>
  <si>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</si>
  <si>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</si>
  <si>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</si>
  <si>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</si>
  <si>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</si>
  <si>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</si>
  <si>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</si>
  <si>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</si>
  <si>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</si>
  <si>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</si>
  <si>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</si>
  <si>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</si>
  <si>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</si>
  <si>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</si>
  <si>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</si>
  <si>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</si>
  <si>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</si>
  <si>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</si>
  <si>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</si>
  <si>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</si>
  <si>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</si>
  <si>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</si>
  <si>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</si>
  <si>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</si>
  <si>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</si>
  <si>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</si>
  <si>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</si>
  <si>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</si>
  <si>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</si>
  <si>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</si>
  <si>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</si>
  <si>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</si>
  <si>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</si>
  <si>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</si>
  <si>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</si>
  <si>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</si>
  <si>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</si>
  <si>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</si>
  <si>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</si>
  <si>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</si>
  <si>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</si>
  <si>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</si>
  <si>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</si>
  <si>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</si>
  <si>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</si>
  <si>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</si>
  <si>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</si>
  <si>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</si>
  <si>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</si>
  <si>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</si>
  <si>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</si>
  <si>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</si>
  <si>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</si>
  <si>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</si>
  <si>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</si>
  <si>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</si>
  <si>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</si>
  <si>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</si>
  <si>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</si>
  <si>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</si>
  <si>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</si>
  <si>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</si>
  <si>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</si>
  <si>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</si>
  <si>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</si>
  <si>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</si>
  <si>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</si>
  <si>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</si>
  <si>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</si>
  <si>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</si>
  <si>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</si>
  <si>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</si>
  <si>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</si>
  <si>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</si>
  <si>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</si>
  <si>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</si>
  <si>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</si>
  <si>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</si>
  <si>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</si>
  <si>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</si>
  <si>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</si>
  <si>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</si>
  <si>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</si>
  <si>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</si>
  <si>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</si>
  <si>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</si>
  <si>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</si>
  <si>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</si>
  <si>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</si>
  <si>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</si>
  <si>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</si>
  <si>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</si>
  <si>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</si>
  <si>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</si>
  <si>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</si>
  <si>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</si>
  <si>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</si>
  <si>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</si>
  <si>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</si>
  <si>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</si>
  <si>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</si>
  <si>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</si>
  <si>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</si>
  <si>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</si>
  <si>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</si>
  <si>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</si>
  <si>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</si>
  <si>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</si>
  <si>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</si>
  <si>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</si>
  <si>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</si>
  <si>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</si>
  <si>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</si>
  <si>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</si>
  <si>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</si>
  <si>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</si>
  <si>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</si>
  <si>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</si>
  <si>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</si>
  <si>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</si>
  <si>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</si>
  <si>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</si>
  <si>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</si>
  <si>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</si>
  <si>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</si>
  <si>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</si>
  <si>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</si>
  <si>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</si>
  <si>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</si>
  <si>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</si>
  <si>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</si>
  <si>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</si>
  <si>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</si>
  <si>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</si>
  <si>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</si>
  <si>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</si>
  <si>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</si>
  <si>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</si>
  <si>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</si>
  <si>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</si>
  <si>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</si>
  <si>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</si>
  <si>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</si>
  <si>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</si>
  <si>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</si>
  <si>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</si>
  <si>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</si>
  <si>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</si>
  <si>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</si>
  <si>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</si>
  <si>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</si>
  <si>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</si>
  <si>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</si>
  <si>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</si>
  <si>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</si>
  <si>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</si>
  <si>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</si>
  <si>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</si>
  <si>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</si>
  <si>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</si>
  <si>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</si>
  <si>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</si>
  <si>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</si>
  <si>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</si>
  <si>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</si>
  <si>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</si>
  <si>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</si>
  <si>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</si>
  <si>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</si>
  <si>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</si>
  <si>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</si>
  <si>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</si>
  <si>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</si>
  <si>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</si>
  <si>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</si>
  <si>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</si>
  <si>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</si>
  <si>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</si>
  <si>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</si>
  <si>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</si>
  <si>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</si>
  <si>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</si>
  <si>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</si>
  <si>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</si>
  <si>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</si>
  <si>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</si>
  <si>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</si>
  <si>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</si>
  <si>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</si>
  <si>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</si>
  <si>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</si>
  <si>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</si>
  <si>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</si>
  <si>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</si>
  <si>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</si>
  <si>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</si>
  <si>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</si>
  <si>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</si>
  <si>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</si>
  <si>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</si>
  <si>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</si>
  <si>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</si>
  <si>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</si>
  <si>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</si>
  <si>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</si>
  <si>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</si>
  <si>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</si>
  <si>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</si>
  <si>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</si>
  <si>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</si>
  <si>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</si>
  <si>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</si>
  <si>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</si>
  <si>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</si>
  <si>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</si>
  <si>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</si>
  <si>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</si>
  <si>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</si>
  <si>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</si>
  <si>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</si>
  <si>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</si>
  <si>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</si>
  <si>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</si>
  <si>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</si>
  <si>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</si>
  <si>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</si>
  <si>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</si>
  <si>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</si>
  <si>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</si>
  <si>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</si>
  <si>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</si>
  <si>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</si>
  <si>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</si>
  <si>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</si>
  <si>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</si>
  <si>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</si>
  <si>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</si>
  <si>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</si>
  <si>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</si>
  <si>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</si>
  <si>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</si>
  <si>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</si>
  <si>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</si>
  <si>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</si>
  <si>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</si>
  <si>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</si>
  <si>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</si>
  <si>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</si>
  <si>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</si>
  <si>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</si>
  <si>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</si>
  <si>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</si>
  <si>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</si>
  <si>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</si>
  <si>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</si>
  <si>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</si>
  <si>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</si>
  <si>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</si>
  <si>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</si>
  <si>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</si>
  <si>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</si>
  <si>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</si>
  <si>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</si>
  <si>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</si>
  <si>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</si>
  <si>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</si>
  <si>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</si>
  <si>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</si>
  <si>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</si>
  <si>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</si>
  <si>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</si>
  <si>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</si>
  <si>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</si>
  <si>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</si>
  <si>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</si>
  <si>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</si>
  <si>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</si>
  <si>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</si>
  <si>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</si>
  <si>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</si>
  <si>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</si>
  <si>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</si>
  <si>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</si>
  <si>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</si>
  <si>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</si>
  <si>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</si>
  <si>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</si>
  <si>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</si>
  <si>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</si>
  <si>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</si>
  <si>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</si>
  <si>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</si>
  <si>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</si>
  <si>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</si>
  <si>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</si>
  <si>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</si>
  <si>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</si>
  <si>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</si>
  <si>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</si>
  <si>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</si>
  <si>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</si>
  <si>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</si>
  <si>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</si>
  <si>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</si>
  <si>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</si>
  <si>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</si>
  <si>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</si>
  <si>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</si>
  <si>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</si>
  <si>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</si>
  <si>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</si>
  <si>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</si>
  <si>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</si>
  <si>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</si>
  <si>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</si>
  <si>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</si>
  <si>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</si>
  <si>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</si>
  <si>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</si>
  <si>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</si>
  <si>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</si>
  <si>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</si>
  <si>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</si>
  <si>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</si>
  <si>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</si>
  <si>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</si>
  <si>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</si>
  <si>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</si>
  <si>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</si>
  <si>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</si>
  <si>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</si>
  <si>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</si>
  <si>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</si>
  <si>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</si>
  <si>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</si>
  <si>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</si>
  <si>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</si>
  <si>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</si>
  <si>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</si>
  <si>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</si>
  <si>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</si>
  <si>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</si>
  <si>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</si>
  <si>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</si>
  <si>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</si>
  <si>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</si>
  <si>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</si>
  <si>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</si>
  <si>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</si>
  <si>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</si>
  <si>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</si>
  <si>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</si>
  <si>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</si>
  <si>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</si>
  <si>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</si>
  <si>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</si>
  <si>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</si>
  <si>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</si>
  <si>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</si>
  <si>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</si>
  <si>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</si>
  <si>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</si>
  <si>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</si>
  <si>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</si>
  <si>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</si>
  <si>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</si>
  <si>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</si>
  <si>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</si>
  <si>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</si>
  <si>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</si>
  <si>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</si>
  <si>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</si>
  <si>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</si>
  <si>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</si>
  <si>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</si>
  <si>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</si>
  <si>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</si>
  <si>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</si>
  <si>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</si>
  <si>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</si>
  <si>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</si>
  <si>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</si>
  <si>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</si>
  <si>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</si>
  <si>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</si>
  <si>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</si>
  <si>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</si>
  <si>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</si>
  <si>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</si>
  <si>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</si>
  <si>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</si>
  <si>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</si>
  <si>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</si>
  <si>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</si>
  <si>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</si>
  <si>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</si>
  <si>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</si>
  <si>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</si>
  <si>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</si>
  <si>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</si>
  <si>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</si>
  <si>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</si>
  <si>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</si>
  <si>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</si>
  <si>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</si>
  <si>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</si>
  <si>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</si>
  <si>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</si>
  <si>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</si>
  <si>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</si>
  <si>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</si>
  <si>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</si>
  <si>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</si>
  <si>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</si>
  <si>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</si>
  <si>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</si>
  <si>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</si>
  <si>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</si>
  <si>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</si>
  <si>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</si>
  <si>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</si>
  <si>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</si>
  <si>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</si>
  <si>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</si>
  <si>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</si>
  <si>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</si>
  <si>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</si>
  <si>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</si>
  <si>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</si>
  <si>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</si>
  <si>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</si>
  <si>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</si>
  <si>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</si>
  <si>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</si>
  <si>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</si>
  <si>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</si>
  <si>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</si>
  <si>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</si>
  <si>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</si>
  <si>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</si>
  <si>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</si>
  <si>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</si>
  <si>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</si>
  <si>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</si>
  <si>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</si>
  <si>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</si>
  <si>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</si>
  <si>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</si>
  <si>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</si>
  <si>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</si>
  <si>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</si>
  <si>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</si>
  <si>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</si>
  <si>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</si>
  <si>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</si>
  <si>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</si>
  <si>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</si>
  <si>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</si>
  <si>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</si>
  <si>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</si>
  <si>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</si>
  <si>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</si>
  <si>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</si>
  <si>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</si>
  <si>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</si>
  <si>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</si>
  <si>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</si>
  <si>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</si>
  <si>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</si>
  <si>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</si>
  <si>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</si>
  <si>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</si>
  <si>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</si>
  <si>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</si>
  <si>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</si>
  <si>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</si>
  <si>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</si>
  <si>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</si>
  <si>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</si>
  <si>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</si>
  <si>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</si>
  <si>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</si>
  <si>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</si>
  <si>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</si>
  <si>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</si>
  <si>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</si>
  <si>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</si>
  <si>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</si>
  <si>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</si>
  <si>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</si>
  <si>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</si>
  <si>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</si>
  <si>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</si>
  <si>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</si>
  <si>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</si>
  <si>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</si>
  <si>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</si>
  <si>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</si>
  <si>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</si>
  <si>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</si>
  <si>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</si>
  <si>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</si>
  <si>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</si>
  <si>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</si>
  <si>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</si>
  <si>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</si>
  <si>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</si>
  <si>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</si>
  <si>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</si>
  <si>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</si>
  <si>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</si>
  <si>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</si>
  <si>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</si>
  <si>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</si>
  <si>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</si>
  <si>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</si>
  <si>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</si>
  <si>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</si>
  <si>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</si>
  <si>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</si>
  <si>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</si>
  <si>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</si>
  <si>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</si>
  <si>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</si>
  <si>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</si>
  <si>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</si>
  <si>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</si>
  <si>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</si>
  <si>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</si>
  <si>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</si>
  <si>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</si>
  <si>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</si>
  <si>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</si>
  <si>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</si>
  <si>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</si>
  <si>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</si>
  <si>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</si>
  <si>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</si>
  <si>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</si>
  <si>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</si>
  <si>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</si>
  <si>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</si>
  <si>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</si>
  <si>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</si>
  <si>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</si>
  <si>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</si>
  <si>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</si>
  <si>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</si>
  <si>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</si>
  <si>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</si>
  <si>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</si>
  <si>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</si>
  <si>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</si>
  <si>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</si>
  <si>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</si>
  <si>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</si>
  <si>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</si>
  <si>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</si>
  <si>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</si>
  <si>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</si>
  <si>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</si>
  <si>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</si>
  <si>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</si>
  <si>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</si>
  <si>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</si>
  <si>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</si>
  <si>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</si>
  <si>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</si>
  <si>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</si>
  <si>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</si>
  <si>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</si>
  <si>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</si>
  <si>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</si>
  <si>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</si>
  <si>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</si>
  <si>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</si>
  <si>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</si>
  <si>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</si>
  <si>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</si>
  <si>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</si>
  <si>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</si>
  <si>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</si>
  <si>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</si>
  <si>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</si>
  <si>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</si>
  <si>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</si>
  <si>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</si>
  <si>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</si>
  <si>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</si>
  <si>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</si>
  <si>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</si>
  <si>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</si>
  <si>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</si>
  <si>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</si>
  <si>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</si>
  <si>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</si>
  <si>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</si>
  <si>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</si>
  <si>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</si>
  <si>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</si>
  <si>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</si>
  <si>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</si>
  <si>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</si>
  <si>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</si>
  <si>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</si>
  <si>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</si>
  <si>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</si>
  <si>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</si>
  <si>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</si>
  <si>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</si>
  <si>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</si>
  <si>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</si>
  <si>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</si>
  <si>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</si>
  <si>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</si>
  <si>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</si>
  <si>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</si>
  <si>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</si>
  <si>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</si>
  <si>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</si>
  <si>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</si>
  <si>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</si>
  <si>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</si>
  <si>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</si>
  <si>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</si>
  <si>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</si>
  <si>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</si>
  <si>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</si>
  <si>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</si>
  <si>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</si>
  <si>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</si>
  <si>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</si>
  <si>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</si>
  <si>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</si>
  <si>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</si>
  <si>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</si>
  <si>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</si>
  <si>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</si>
  <si>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</si>
  <si>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</si>
  <si>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</si>
  <si>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</si>
  <si>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</si>
  <si>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</si>
  <si>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</si>
  <si>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</si>
  <si>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</si>
  <si>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</si>
  <si>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</si>
  <si>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</si>
  <si>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</si>
  <si>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</si>
  <si>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</si>
  <si>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</si>
  <si>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</si>
  <si>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</si>
  <si>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</si>
  <si>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</si>
  <si>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</si>
  <si>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</si>
  <si>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</si>
  <si>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</si>
  <si>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</si>
  <si>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</si>
  <si>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</si>
  <si>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</si>
  <si>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</si>
  <si>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</si>
  <si>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</si>
  <si>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</si>
  <si>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</si>
  <si>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</si>
  <si>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</si>
  <si>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</si>
  <si>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</si>
  <si>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</si>
  <si>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</si>
  <si>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</si>
  <si>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</si>
  <si>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</si>
  <si>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</si>
  <si>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</si>
  <si>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</si>
  <si>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</si>
  <si>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</si>
  <si>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</si>
  <si>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</si>
  <si>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</si>
  <si>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</si>
  <si>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</si>
  <si>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</si>
  <si>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</si>
  <si>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</si>
  <si>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</si>
  <si>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</si>
  <si>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</si>
  <si>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</si>
  <si>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</si>
  <si>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</si>
  <si>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</si>
  <si>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</si>
  <si>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</si>
  <si>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</si>
  <si>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</si>
  <si>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</si>
  <si>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</si>
  <si>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</si>
  <si>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</si>
  <si>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</si>
  <si>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</si>
  <si>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</si>
  <si>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</si>
  <si>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</si>
  <si>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</si>
  <si>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</si>
  <si>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</si>
  <si>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</si>
  <si>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</si>
  <si>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</si>
  <si>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</si>
  <si>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</si>
  <si>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</si>
  <si>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</si>
  <si>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</si>
  <si>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</si>
  <si>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</si>
  <si>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</si>
  <si>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</si>
  <si>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</si>
  <si>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</si>
  <si>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</si>
  <si>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</si>
  <si>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</si>
  <si>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</si>
  <si>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</si>
  <si>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</si>
  <si>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</si>
  <si>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</si>
  <si>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</si>
  <si>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</si>
  <si>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</si>
  <si>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</si>
  <si>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</si>
  <si>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</si>
  <si>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</si>
  <si>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</si>
  <si>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</si>
  <si>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</si>
  <si>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</si>
  <si>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</si>
  <si>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</si>
  <si>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</si>
  <si>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</si>
  <si>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</si>
  <si>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</si>
  <si>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</si>
  <si>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</si>
  <si>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</si>
  <si>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</si>
  <si>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</si>
  <si>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</si>
  <si>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</si>
  <si>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</si>
  <si>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</si>
  <si>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</si>
  <si>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</si>
  <si>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</si>
  <si>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</si>
  <si>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</si>
  <si>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</si>
  <si>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</si>
  <si>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</si>
  <si>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</si>
  <si>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</si>
  <si>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</si>
  <si>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</si>
  <si>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</si>
  <si>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</si>
  <si>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</si>
  <si>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</si>
  <si>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</si>
  <si>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</si>
  <si>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</si>
  <si>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</si>
  <si>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</si>
  <si>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</si>
  <si>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</si>
  <si>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</si>
  <si>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</si>
  <si>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</si>
  <si>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</si>
  <si>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</si>
  <si>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</si>
  <si>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</si>
  <si>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</si>
  <si>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</si>
  <si>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</si>
  <si>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</si>
  <si>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</si>
  <si>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</si>
  <si>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</si>
  <si>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</si>
  <si>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</si>
  <si>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</si>
  <si>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</si>
  <si>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</si>
  <si>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</si>
  <si>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</si>
  <si>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</si>
  <si>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</si>
  <si>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</si>
  <si>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</si>
  <si>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</si>
  <si>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</si>
  <si>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</si>
  <si>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</si>
  <si>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</si>
  <si>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</si>
  <si>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</si>
  <si>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</si>
  <si>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</si>
  <si>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</si>
  <si>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</si>
  <si>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</si>
  <si>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</si>
  <si>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</si>
  <si>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</si>
  <si>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</si>
  <si>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</si>
  <si>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</si>
  <si>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</si>
  <si>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</si>
  <si>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</si>
  <si>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</si>
  <si>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</si>
  <si>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</si>
  <si>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</si>
  <si>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</si>
  <si>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</si>
  <si>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</si>
  <si>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</si>
  <si>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</si>
  <si>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</si>
  <si>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</si>
  <si>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</si>
  <si>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</si>
  <si>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</si>
  <si>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</si>
  <si>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</si>
  <si>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</si>
  <si>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</si>
  <si>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</si>
  <si>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</si>
  <si>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</si>
  <si>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</si>
  <si>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</si>
  <si>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</si>
  <si>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</si>
  <si>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</si>
  <si>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</si>
  <si>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</si>
  <si>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</si>
  <si>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</si>
  <si>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</si>
  <si>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</si>
  <si>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</si>
  <si>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</si>
  <si>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</si>
  <si>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</si>
  <si>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</si>
  <si>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</si>
  <si>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</si>
  <si>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</si>
  <si>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</si>
  <si>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</si>
  <si>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</si>
  <si>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</si>
  <si>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</si>
  <si>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</si>
  <si>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</si>
  <si>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</si>
  <si>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</si>
  <si>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</si>
  <si>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</si>
  <si>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</si>
  <si>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</si>
  <si>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</si>
  <si>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</si>
  <si>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</si>
  <si>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</si>
  <si>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</si>
  <si>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</si>
  <si>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</si>
  <si>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</si>
  <si>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</si>
  <si>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</si>
  <si>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</si>
  <si>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</si>
  <si>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</si>
  <si>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</si>
  <si>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</si>
  <si>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</si>
  <si>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</si>
  <si>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</si>
  <si>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</si>
  <si>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</si>
  <si>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</si>
  <si>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</si>
  <si>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</si>
  <si>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</si>
  <si>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</si>
  <si>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</si>
  <si>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</si>
  <si>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</si>
  <si>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</si>
  <si>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</si>
  <si>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</si>
  <si>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</si>
  <si>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</si>
  <si>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</si>
  <si>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</si>
  <si>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</si>
  <si>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</si>
  <si>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</si>
  <si>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</si>
  <si>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</si>
  <si>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</si>
  <si>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</si>
  <si>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</si>
  <si>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</si>
  <si>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</si>
  <si>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</si>
  <si>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</si>
  <si>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</si>
  <si>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</si>
  <si>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</si>
  <si>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</si>
  <si>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</si>
  <si>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</si>
  <si>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</si>
  <si>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</si>
  <si>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</si>
  <si>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</si>
  <si>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</si>
  <si>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</si>
  <si>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</si>
  <si>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</si>
  <si>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</si>
  <si>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</si>
  <si>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</si>
  <si>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</si>
  <si>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</si>
  <si>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</si>
  <si>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</si>
  <si>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</si>
  <si>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</si>
  <si>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</si>
  <si>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</si>
  <si>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</si>
  <si>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</si>
  <si>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</si>
  <si>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</si>
  <si>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</si>
  <si>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</si>
  <si>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</si>
  <si>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</si>
  <si>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</si>
  <si>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</si>
  <si>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</si>
  <si>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</si>
  <si>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</si>
  <si>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</si>
  <si>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</si>
  <si>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</si>
  <si>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</si>
  <si>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</si>
  <si>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</si>
  <si>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</si>
  <si>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</si>
  <si>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</si>
  <si>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</si>
  <si>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</si>
  <si>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</si>
  <si>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</si>
  <si>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</si>
  <si>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</si>
  <si>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</si>
  <si>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</si>
  <si>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</si>
  <si>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</si>
  <si>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</si>
  <si>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</si>
  <si>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</si>
  <si>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</si>
  <si>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</si>
  <si>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</si>
  <si>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</si>
  <si>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</si>
  <si>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</si>
  <si>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</si>
  <si>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</si>
  <si>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</si>
  <si>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</si>
  <si>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</si>
  <si>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</si>
  <si>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</si>
  <si>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</si>
  <si>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</si>
  <si>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</si>
  <si>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</si>
  <si>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</si>
  <si>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</si>
  <si>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</si>
  <si>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</si>
  <si>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</si>
  <si>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</si>
  <si>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</si>
  <si>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</si>
  <si>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</si>
  <si>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</si>
  <si>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</si>
  <si>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</si>
  <si>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</si>
  <si>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</si>
  <si>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</si>
  <si>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</si>
  <si>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</si>
  <si>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</si>
  <si>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</si>
  <si>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</si>
  <si>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</si>
  <si>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</si>
  <si>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</si>
  <si>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</si>
  <si>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</si>
  <si>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</si>
  <si>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</si>
  <si>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</si>
  <si>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</si>
  <si>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</si>
  <si>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</si>
  <si>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</si>
  <si>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</si>
  <si>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</si>
  <si>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</si>
  <si>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</si>
  <si>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</si>
  <si>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</si>
  <si>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</si>
  <si>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</si>
  <si>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</si>
  <si>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</si>
  <si>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</si>
  <si>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</si>
  <si>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</si>
  <si>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</si>
  <si>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</si>
  <si>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</si>
  <si>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</si>
  <si>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</si>
  <si>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</si>
  <si>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</si>
  <si>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</si>
  <si>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</si>
  <si>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</si>
  <si>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</si>
  <si>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</si>
  <si>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</si>
  <si>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</si>
  <si>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</si>
  <si>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</si>
  <si>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</si>
  <si>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</si>
  <si>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</si>
  <si>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</si>
  <si>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</si>
  <si>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</si>
  <si>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</si>
  <si>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</si>
  <si>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</si>
  <si>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</si>
  <si>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</si>
  <si>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</si>
  <si>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</si>
  <si>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</si>
  <si>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</si>
  <si>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</si>
  <si>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</si>
  <si>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</si>
  <si>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</si>
  <si>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</si>
  <si>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</si>
  <si>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</si>
  <si>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</si>
  <si>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</si>
  <si>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</si>
  <si>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</si>
  <si>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</si>
  <si>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</si>
  <si>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</si>
  <si>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</si>
  <si>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</si>
  <si>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</si>
  <si>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</si>
  <si>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</si>
  <si>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</si>
  <si>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</si>
  <si>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</si>
  <si>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</si>
  <si>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</si>
  <si>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</si>
  <si>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</si>
  <si>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</si>
  <si>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</si>
  <si>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</si>
  <si>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</si>
  <si>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</si>
  <si>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</si>
  <si>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</si>
  <si>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</si>
  <si>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</si>
  <si>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</si>
  <si>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</si>
  <si>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</si>
  <si>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</si>
  <si>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</si>
  <si>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</si>
  <si>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</si>
  <si>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</si>
  <si>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</si>
  <si>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</si>
  <si>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</si>
  <si>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</si>
  <si>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</si>
  <si>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</si>
  <si>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</si>
  <si>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</si>
  <si>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</si>
  <si>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</si>
  <si>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</si>
  <si>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</si>
  <si>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</si>
  <si>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</si>
  <si>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</si>
  <si>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</si>
  <si>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</si>
  <si>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</si>
  <si>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</si>
  <si>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</si>
  <si>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</si>
  <si>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</si>
  <si>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</si>
  <si>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</si>
  <si>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</si>
  <si>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</si>
  <si>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</si>
  <si>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</si>
  <si>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</si>
  <si>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</si>
  <si>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</si>
  <si>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</si>
  <si>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</si>
  <si>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</si>
  <si>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</si>
  <si>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</si>
  <si>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</si>
  <si>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</si>
  <si>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</si>
  <si>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</si>
  <si>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</si>
  <si>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</si>
  <si>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</si>
  <si>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</si>
  <si>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</si>
  <si>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</si>
  <si>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</si>
  <si>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</si>
  <si>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</si>
  <si>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</si>
  <si>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</si>
  <si>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</si>
  <si>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</si>
  <si>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</si>
  <si>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</si>
  <si>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</si>
  <si>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</si>
  <si>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</si>
  <si>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</si>
  <si>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</si>
  <si>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</si>
  <si>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</si>
  <si>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</si>
  <si>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</si>
  <si>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</si>
  <si>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</si>
  <si>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</si>
  <si>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</si>
  <si>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</si>
  <si>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</si>
  <si>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</si>
  <si>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</si>
  <si>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</si>
  <si>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</si>
  <si>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</si>
  <si>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</si>
  <si>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</si>
  <si>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</si>
  <si>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</si>
  <si>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</si>
  <si>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</si>
  <si>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</si>
  <si>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</si>
  <si>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</si>
  <si>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</si>
  <si>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</si>
  <si>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</si>
  <si>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</si>
  <si>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</si>
  <si>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</si>
  <si>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</si>
  <si>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</si>
  <si>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</si>
  <si>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</si>
  <si>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</si>
  <si>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</si>
  <si>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</si>
  <si>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</si>
  <si>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</si>
  <si>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</si>
  <si>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</si>
  <si>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</si>
  <si>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</si>
  <si>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</si>
  <si>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</si>
  <si>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</si>
  <si>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</si>
  <si>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</si>
  <si>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</si>
  <si>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</si>
  <si>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</si>
  <si>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</si>
  <si>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</si>
  <si>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</si>
  <si>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</si>
  <si>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</si>
  <si>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</si>
  <si>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</si>
  <si>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</si>
  <si>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</si>
  <si>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</si>
  <si>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</si>
  <si>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</si>
  <si>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</si>
  <si>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</si>
  <si>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</si>
  <si>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</si>
  <si>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</si>
  <si>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</si>
  <si>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</si>
  <si>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</si>
  <si>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</si>
  <si>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</si>
  <si>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</si>
  <si>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</si>
  <si>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</si>
  <si>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</si>
  <si>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</si>
  <si>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</si>
  <si>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</si>
  <si>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</si>
  <si>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</si>
  <si>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</si>
  <si>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</si>
  <si>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</si>
  <si>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</si>
  <si>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</si>
  <si>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</si>
  <si>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</si>
  <si>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</si>
  <si>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</si>
  <si>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</si>
  <si>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</si>
  <si>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</si>
  <si>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</si>
  <si>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</si>
  <si>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</si>
  <si>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</si>
  <si>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</si>
  <si>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</si>
  <si>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</si>
  <si>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</si>
  <si>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</si>
  <si>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</si>
  <si>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</si>
  <si>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</si>
  <si>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</si>
  <si>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</si>
  <si>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</si>
  <si>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</si>
  <si>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</si>
  <si>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</si>
  <si>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</si>
  <si>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</si>
  <si>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</si>
  <si>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</si>
  <si>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</si>
  <si>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</si>
  <si>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</si>
  <si>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</si>
  <si>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</si>
  <si>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</si>
  <si>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</si>
  <si>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</si>
  <si>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</si>
  <si>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</si>
  <si>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</si>
  <si>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</si>
  <si>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</si>
  <si>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</si>
  <si>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</si>
  <si>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</si>
  <si>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</si>
  <si>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</si>
  <si>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</si>
  <si>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</si>
  <si>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</si>
  <si>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</si>
  <si>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</si>
  <si>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</si>
  <si>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</si>
  <si>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</si>
  <si>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</si>
  <si>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</si>
  <si>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</si>
  <si>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</si>
  <si>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</si>
  <si>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</si>
  <si>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</si>
  <si>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</si>
  <si>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</si>
  <si>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</si>
  <si>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</si>
  <si>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</si>
  <si>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</si>
  <si>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</si>
  <si>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</si>
  <si>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</si>
  <si>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</si>
  <si>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</si>
  <si>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</si>
  <si>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</si>
  <si>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</si>
  <si>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</si>
  <si>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</si>
  <si>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</si>
  <si>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</si>
  <si>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</si>
  <si>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</si>
  <si>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</si>
  <si>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</si>
  <si>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</si>
  <si>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</si>
  <si>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</si>
  <si>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</si>
  <si>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</si>
  <si>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</si>
  <si>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</si>
  <si>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</si>
  <si>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</si>
  <si>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</si>
  <si>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</si>
  <si>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</si>
  <si>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</si>
  <si>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</si>
  <si>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</si>
  <si>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</si>
  <si>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</si>
  <si>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</si>
  <si>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</si>
  <si>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</si>
  <si>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</si>
  <si>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</si>
  <si>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</si>
  <si>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</si>
  <si>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</si>
  <si>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</si>
  <si>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</si>
  <si>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</si>
  <si>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</si>
  <si>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</si>
  <si>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</si>
  <si>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</si>
  <si>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</si>
  <si>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</si>
  <si>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</si>
  <si>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</si>
  <si>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</si>
  <si>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</si>
  <si>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</si>
  <si>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</si>
  <si>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PCM-20251028-00000479</t>
  </si>
  <si>
    <t xml:space="preserve">ETA 60 mins </t>
  </si>
  <si>
    <t>PCM-20251028-00000605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</si>
</sst>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3" totalsRowShown="0" headerRowDxfId="157" dataDxfId="156" headerRowBorderDxfId="154" tableBorderDxfId="155" totalsRowBorderDxfId="153">
  <autoFilter ref="A1:CJ2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0" totalsRowShown="0" headerRowDxfId="48" dataDxfId="47" headerRowBorderDxfId="45" tableBorderDxfId="46" totalsRowBorderDxfId="44">
  <autoFilter ref="A1:L19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8" totalsRowShown="0" headerRowDxfId="15" dataDxfId="14" headerRowBorderDxfId="12" tableBorderDxfId="13">
  <autoFilter ref="A1:L9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K13" sqref="K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295.38640601851512</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45958.334831944441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45958.334831944441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45958.334831944441</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45958.334831944441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45958.334831944441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45958.334831944441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45958.334831944441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45958.334831944441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45958.334831944441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45958.334831944441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45958.334831944441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45958.334831944441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45958.334831944441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45958.334831944441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45958.334831944441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45958.334831944441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45958.334831944441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45958.334831944441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45958.334831944441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45958.334831944441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45958.334831944441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45958.334831944441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45958.334831944441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45958.334831944441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45958.334831944441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45958.334831944441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45958.334831944441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45958.334831944441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45958.334831944441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45958.334831944441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45958.334831944441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45958.334831944441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45958.334831944441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45958.334831944441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45958.334831944441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45958.334831944441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45958.334831944441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45958.334831944441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45958.334831944441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45958.334831944441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45958.334831944441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45958.334831944441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45958.334831944441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45958.334831944441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45958.334831944441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45958.334831944441</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45958.334831944441</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09A9354D-CB8D-4303-B9F2-AADFBA35E327}"/>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3"/>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133.33499398147978</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45958.334831944441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45958.334831944441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45958.334831944441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45958.334831944441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45958.334831944441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45958.334831944441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45958.334831944441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45958.334831944441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45958.334831944441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45958.334831944441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45958.334831944441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45958.334831944441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45958.334831944441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45958.334831944441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45958.334831944441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45958.334831944441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45958.334831944441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45958.334831944441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45958.334831944441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45958.334831944441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45958.334831944441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45958.334831944441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45958.334831944441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45958.334831944441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45958.334831944441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45958.334831944441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45958.334831944441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45958.334831944441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45958.334831944441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45958.334831944441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45958.334831944441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45958.334831944441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45958.334831944441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45958.334831944441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45958.334831944441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45958.334831944441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45958.334831944441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45958.334831944441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45958.334831944441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45958.334831944441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45958.334831944441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45958.334831944441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45958.334831944441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45958.334831944441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45958.334831944441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45958.334831944441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45958.334831944441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45958.334831944441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45958.334831944441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45958.334831944441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45958.334831944441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45958.334831944441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45958.334831944441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45958.334831944441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45958.334831944441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61"/>
      <c r="B59" s="162" t="str">
        <f>IFERROR(VLOOKUP(D59,DB!A:K,11,0),"")</f>
        <v/>
      </c>
      <c r="C59" s="162"/>
      <c r="D59" s="162"/>
      <c r="E59" s="163"/>
      <c r="F59" s="164"/>
      <c r="G59" s="165">
        <f ca="1">IFERROR(NOW()-F59,"-")</f>
        <v>45958.334831944441</v>
      </c>
      <c r="H59" s="164"/>
      <c r="I59" s="162" t="str">
        <f>IFERROR(VLOOKUP(D59,DB!A:F,6,0),"")</f>
        <v/>
      </c>
      <c r="J59" s="162" t="str">
        <f>IFERROR(VLOOKUP(D59,DB!A:G,7,0),"")</f>
        <v/>
      </c>
      <c r="K59" s="166"/>
      <c r="L59" s="162" t="str">
        <f>IFERROR(VLOOKUP(D59,DB!A:I,9,0),"")</f>
        <v/>
      </c>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c r="BQ59" s="162"/>
      <c r="BR59" s="162"/>
      <c r="BS59" s="162"/>
      <c r="BT59" s="162"/>
      <c r="BU59" s="162"/>
      <c r="BV59" s="162"/>
      <c r="BW59" s="162"/>
      <c r="BX59" s="162"/>
      <c r="BY59" s="162"/>
      <c r="BZ59" s="162"/>
      <c r="CA59" s="162"/>
      <c r="CB59" s="162"/>
      <c r="CC59" s="162"/>
      <c r="CD59" s="162"/>
      <c r="CE59" s="162"/>
      <c r="CF59" s="162"/>
      <c r="CG59" s="162"/>
      <c r="CH59" s="162"/>
      <c r="CI59" s="162"/>
      <c r="CJ59" s="167"/>
    </row>
    <row r="60" spans="1:88" ht="31.5" customHeight="1">
      <c r="A60" s="113"/>
      <c r="B60" s="18" t="str">
        <f>IFERROR(VLOOKUP(D60,DB!A:K,11,0),"")</f>
        <v/>
      </c>
      <c r="C60" s="18"/>
      <c r="D60" s="18"/>
      <c r="E60" s="114"/>
      <c r="F60" s="115"/>
      <c r="G60" s="116">
        <f ca="1">IFERROR(NOW()-F60,"-")</f>
        <v>45958.334831944441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45958.334831944441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45958.334831944441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45958.334831944441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45958.334831944441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45958.334831944441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45958.334831944441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45958.334831944441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45958.334831944441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45958.334831944441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45958.334831944441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45958.334831944441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45958.334831944441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45958.334831944441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45958.334831944441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45958.334831944441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45958.334831944441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45958.334831944441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45958.334831944441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45958.334831944441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45958.334831944441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45958.334831944441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45958.334831944441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45958.334831944441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45958.334831944441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45958.334831944441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45958.334831944441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45958.334831944441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45958.334831944441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45958.334831944441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45958.334831944441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45958.334831944441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45958.334831944441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45958.334831944441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45958.334831944441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45958.334831944441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45958.334831944441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45958.334831944441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45958.334831944441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45958.334831944441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45958.334831944441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45958.334831944441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45958.334831944441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45958.334831944441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45958.334831944441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45958.334831944441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45958.334831944441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45958.334831944441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45958.334831944441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45958.334831944441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45958.334831944441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45958.334831944441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45958.334831944441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45958.334831944441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45958.334831944441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45958.334831944441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45958.334831944441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45958.334831944441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45958.334831944441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45958.334831944441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45958.334831944441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45958.334831944441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45958.334831944441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45958.334831944441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45958.334831944441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45958.334831944441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45958.334831944441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45958.334831944441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45958.334831944441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45958.334831944441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45958.334831944441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45958.334831944441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45958.334831944441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45958.334831944441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45958.334831944441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45958.334831944441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45958.334831944441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45958.334831944441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45958.334831944441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45958.334831944441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45958.334831944441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45958.334831944441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45958.334831944441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45958.334831944441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45958.334831944441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45958.334831944441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45958.334831944441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45958.334831944441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45958.334831944441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45958.334831944441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45958.334831944441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45958.334831944441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45958.334831944441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45958.334831944441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45958.334831944441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45958.334831944441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45958.334831944441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45958.334831944441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45958.334831944441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45958.334831944441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45958.334831944441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45958.334831944441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45958.334831944441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45958.334831944441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45958.334831944441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45958.334831944441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45958.334831944441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45958.334831944441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45958.334831944441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45958.334831944441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45958.334831944441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45958.334831944441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45958.334831944441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45958.334831944441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45958.334831944441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45958.334831944441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45958.334831944441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45958.334831944441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45958.334831944441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45958.334831944441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45958.334831944441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45958.334831944441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45958.334831944441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45958.334831944441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45958.334831944441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45958.334831944441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45958.334831944441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45958.334831944441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45958.334831944441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45958.334831944441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45958.334831944441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45958.334831944441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45958.334831944441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45958.334831944441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45958.334831944441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45958.334831944441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45958.334831944441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45958.334831944441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45958.334831944441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45958.334831944441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45958.334831944441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45958.334831944441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45958.334831944441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61"/>
      <c r="B203" s="162" t="str">
        <f>IFERROR(VLOOKUP(D203,DB!A:K,11,0),"")</f>
        <v/>
      </c>
      <c r="C203" s="162"/>
      <c r="D203" s="162"/>
      <c r="E203" s="163"/>
      <c r="F203" s="164"/>
      <c r="G203" s="165">
        <f ca="1">IFERROR(NOW()-F203,"-")</f>
        <v>45958.334831944441</v>
      </c>
      <c r="H203" s="164"/>
      <c r="I203" s="162" t="str">
        <f>IFERROR(VLOOKUP(D203,DB!A:F,6,0),"")</f>
        <v/>
      </c>
      <c r="J203" s="162" t="str">
        <f>IFERROR(VLOOKUP(D203,DB!A:G,7,0),"")</f>
        <v/>
      </c>
      <c r="K203" s="166"/>
      <c r="L203" s="162" t="str">
        <f>IFERROR(VLOOKUP(D203,DB!A:I,9,0),"")</f>
        <v/>
      </c>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162"/>
      <c r="BX203" s="162"/>
      <c r="BY203" s="162"/>
      <c r="BZ203" s="162"/>
      <c r="CA203" s="162"/>
      <c r="CB203" s="162"/>
      <c r="CC203" s="162"/>
      <c r="CD203" s="162"/>
      <c r="CE203" s="162"/>
      <c r="CF203" s="162"/>
      <c r="CG203" s="162"/>
      <c r="CH203" s="162"/>
      <c r="CI203" s="162"/>
      <c r="CJ203" s="167"/>
    </row>
  </sheetData>
  <dataValidations count="2">
    <dataValidation allowBlank="1" showInputMessage="1" showErrorMessage="1" sqref="E1" xr:uid="{4D935161-CDD3-4592-B877-3FB59C99E142}"/>
    <dataValidation type="list" allowBlank="1" showInputMessage="1" showErrorMessage="1" sqref="E3:E2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45958.334831944441</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45958.334831944441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45958.334831944441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45958.334831944441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45958.334831944441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45958.334831944441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45958.334831944441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45958.334831944441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45958.334831944441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45958.334831944441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45958.334831944441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45958.334831944441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45958.334831944441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45958.334831944441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45958.334831944441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45958.334831944441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45958.334831944441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45958.334831944441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45958.334831944441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45958.334831944441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45958.334831944441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45958.334831944441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45958.334831944441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45958.334831944441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45958.334831944441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45958.334831944441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45958.334831944441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45958.334831944441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45958.334831944441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45958.334831944441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45958.334831944441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45958.334831944441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45958.334831944441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45958.334831944441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45958.334831944441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45958.334831944441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45958.334831944441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45958.334831944441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45958.334831944441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45958.334831944441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45958.334831944441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45958.334831944441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45958.334831944441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45958.334831944441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45958.334831944441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45958.334831944441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45958.334831944441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45958.334831944441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45958.334831944441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45958.334831944441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45958.334831944441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45958.334831944441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45958.334831944441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45958.334831944441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45958.334831944441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45958.334831944441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45958.334831944441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45958.334831944441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45958.334831944441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45958.334831944441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45958.334831944441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45958.334831944441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45958.334831944441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45958.334831944441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45958.334831944441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45958.334831944441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45958.334831944441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45958.334831944441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45958.334831944441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45958.334831944441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45958.334831944441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45958.334831944441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45958.334831944441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45958.334831944441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45958.334831944441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45958.334831944441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45958.334831944441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45958.334831944441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45958.334831944441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45958.334831944441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45958.334831944441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45958.334831944441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45958.334831944441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45958.334831944441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45958.334831944441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45958.334831944441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45958.334831944441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45958.334831944441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45958.334831944441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45958.334831944441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45958.334831944441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45958.334831944441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45958.334831944441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45958.334831944441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45958.334831944441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45958.334831944441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45958.334831944441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45958.334831944441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45958.334831944441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45958.334831944441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45958.334831944441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45958.334831944441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45958.334831944441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45958.334831944441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45958.334831944441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45958.334831944441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45958.334831944441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45958.334831944441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45958.334831944441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45958.334831944441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45958.334831944441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45958.334831944441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45958.334831944441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45958.334831944441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45958.334831944441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45958.334831944441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45958.334831944441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45958.334831944441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45958.334831944441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45958.334831944441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45958.334831944441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45958.334831944441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45958.334831944441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45958.334831944441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45958.334831944441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45958.334831944441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45958.334831944441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45958.334831944441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45958.334831944441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45958.334831944441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45958.334831944441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45958.334831944441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45958.334831944441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45958.334831944441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45958.334831944441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45958.334831944441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45958.334831944441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45958.334831944441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45958.334831944441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45958.334831944441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45958.334831944441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45958.334831944441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45958.334831944441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45958.334831944441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45958.334831944441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45958.334831944441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45958.334831944441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45958.334831944441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45958.334831944441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45958.334831944441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45958.334831944441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45958.334831944441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45958.334831944441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45958.334831944441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45958.334831944441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45958.334831944441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45958.334831944441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45958.334831944441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45958.334831944441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45958.334831944441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45958.334831944441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45958.334831944441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45958.334831944441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45958.334831944441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45958.334831944441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45958.334831944441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45958.334831944441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45958.334831944441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45958.334831944441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45958.334831944441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45958.334831944441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45958.334831944441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45958.334831944441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45958.334831944441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45958.334831944441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45958.334831944441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45958.334831944441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45958.334831944441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45958.334831944441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45958.334831944441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45958.334831944441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45958.334831944441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45958.334831944441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45958.334831944441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45958.334831944441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45958.334831944441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45958.334831944441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45958.334831944441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45958.334831944441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45958.334831944441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45958.334831944441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45958.334831944441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45958.334831944441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45958.334831944441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45958.334831944441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45958.334831944441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45958.334831944441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45958.334831944441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45958.334831944441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45958.334831944441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45958.334831944441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45958.334831944441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45958.334831944441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45958.334831944441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45958.334831944441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45958.334831944441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45958.334831944441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45958.334831944441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45958.334831944441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45958.334831944441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45958.334831944441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45958.334831944441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45958.334831944441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45958.334831944441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45958.334831944441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45958.334831944441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45958.334831944441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45958.334831944441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45958.334831944441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45958.334831944441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45958.334831944441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45958.334831944441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45958.334831944441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45958.334831944441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45958.334831944441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45958.334831944441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45958.334831944441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45958.334831944441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45958.334831944441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45958.334831944441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45958.334831944441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45958.334831944441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45958.334831944441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45958.334831944441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45958.334831944441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45958.334831944441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45958.334831944441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45958.334831944441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45958.334831944441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45958.334831944441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45958.334831944441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45958.334831944441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45958.334831944441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45958.334831944441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45958.334831944441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45958.334831944441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45958.334831944441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45958.334831944441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45958.334831944441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45958.334831944441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45958.334831944441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45958.334831944441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45958.334831944441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45958.334831944441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45958.334831944441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45958.334831944441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45958.334831944441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45958.334831944441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45958.334831944441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45958.334831944441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45958.334831944441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45958.334831944441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45958.334831944441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45958.334831944441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45958.334831944441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45958.334831944441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45958.334831944441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45958.334831944441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45958.334831944441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45958.334831944441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45958.334831944441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45958.334831944441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45958.334831944441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45958.334831944441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45958.334831944441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45958.334831944441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45958.334831944441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45958.334831944441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45958.334831944441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45958.334831944441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45958.334831944441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45958.334831944441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45958.334831944441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45958.334831944441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45958.334831944441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45958.334831944441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45958.334831944441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45958.334831944441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45958.334831944441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45958.334831944441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45958.334831944441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45958.334831944441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45958.334831944441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45958.334831944441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45958.334831944441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45958.334831944441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45958.334831944441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45958.334831944441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45958.334831944441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45958.334831944441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45958.334831944441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45958.334831944441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45958.334831944441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45958.334831944441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45958.334831944441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45958.334831944441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45958.334831944441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45958.334831944441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45958.334831944441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45958.334831944441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45958.334831944441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45958.334831944441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45958.334831944441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45958.334831944441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45958.334831944441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45958.334831944441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45958.334831944441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45958.334831944441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45958.334831944441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45958.334831944441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45958.334831944441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45958.334831944441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45958.334831944441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45958.334831944441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45958.334831944441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45958.334831944441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45958.334831944441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45958.334831944441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45958.334831944441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45958.334831944441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45958.334831944441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45958.334831944441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45958.334831944441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45958.334831944441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45958.334831944441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45958.334831944441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45958.334831944441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45958.334831944441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45958.334831944441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45958.334831944441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45958.334831944441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45958.334831944441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45958.334831944441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45958.334831944441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45958.334831944441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45958.334831944441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45958.334831944441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45958.334831944441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45958.334831944441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45958.334831944441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45958.334831944441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45958.334831944441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45958.334831944441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45958.334831944441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45958.334831944441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45958.334831944441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45958.334831944441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45958.334831944441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45958.334831944441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45958.334831944441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45958.334831944441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45958.334831944441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45958.334831944441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45958.334831944441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45958.334831944441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45958.334831944441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45958.334831944441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45958.334831944441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45958.334831944441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45958.334831944441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45958.334831944441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45958.334831944441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45958.334831944441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45958.334831944441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45958.334831944441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45958.334831944441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45958.334831944441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45958.334831944441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45958.334831944441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45958.334831944441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45958.334831944441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45958.334831944441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45958.334831944441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45958.334831944441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45958.334831944441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45958.334831944441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45958.334831944441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45958.334831944441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45958.334831944441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45958.334831944441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45958.334831944441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45958.334831944441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45958.334831944441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45958.334831944441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45958.334831944441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45958.334831944441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45958.334831944441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45958.334831944441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45958.334831944441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45958.334831944441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45958.334831944441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45958.334831944441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45958.334831944441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45958.334831944441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45958.334831944441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45958.334831944441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45958.334831944441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45958.334831944441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45958.334831944441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45958.334831944441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45958.334831944441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45958.334831944441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45958.334831944441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45958.334831944441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45958.334831944441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45958.334831944441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45958.334831944441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45958.334831944441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45958.334831944441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45958.334831944441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45958.334831944441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45958.334831944441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45958.334831944441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45958.334831944441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45958.334831944441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45958.334831944441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45958.334831944441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45958.334831944441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45958.334831944441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45958.334831944441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45958.334831944441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45958.334831944441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45958.334831944441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45958.334831944441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45958.334831944441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45958.334831944441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45958.334831944441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45958.334831944441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45958.334831944441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45958.334831944441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45958.334831944441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45958.334831944441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45958.334831944441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45958.334831944441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45958.334831944441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45958.334831944441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45958.334831944441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45958.334831944441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45958.334831944441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45958.334831944441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45958.334831944441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45958.334831944441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45958.334831944441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45958.334831944441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45958.334831944441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45958.334831944441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45958.334831944441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45958.334831944441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45958.334831944441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45958.334831944441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45958.334831944441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45958.334831944441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45958.334831944441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45958.334831944441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45958.334831944441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45958.334831944441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45958.334831944441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45958.334831944441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45958.334831944441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45958.334831944441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45958.334831944441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45958.334831944441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45958.334831944441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45958.334831944441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45958.334831944441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45958.334831944441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45958.334831944441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45958.334831944441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45958.334831944441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45958.334831944441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45958.334831944441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45958.334831944441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45958.334831944441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45958.334831944441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45958.334831944441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45958.334831944441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45958.334831944441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45958.334831944441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45958.334831944441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45958.334831944441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45958.334831944441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45958.334831944441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45958.334831944441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45958.334831944441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45958.334831944441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45958.334831944441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45958.334831944441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45958.334831944441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45958.334831944441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45958.334831944441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45958.334831944441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45958.334831944441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45958.334831944441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45958.334831944441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45958.334831944441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45958.334831944441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45958.334831944441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45958.334831944441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45958.334831944441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45958.334831944441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45958.334831944441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45958.334831944441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45958.334831944441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45958.334831944441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45958.334831944441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45958.334831944441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45958.334831944441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45958.334831944441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45958.334831944441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45958.334831944441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45958.334831944441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45958.334831944441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45958.334831944441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45958.334831944441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45958.334831944441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45958.334831944441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45958.334831944441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45958.334831944441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45958.334831944441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45958.334831944441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45958.334831944441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45958.334831944441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45958.334831944441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45958.334831944441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45958.334831944441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45958.334831944441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45958.334831944441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45958.334831944441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45958.334831944441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45958.334831944441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45958.334831944441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45958.334831944441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45958.334831944441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45958.334831944441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45958.334831944441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45958.334831944441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45958.334831944441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45958.334831944441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45958.334831944441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45958.334831944441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45958.334831944441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45958.334831944441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45958.334831944441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45958.334831944441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45958.334831944441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45958.334831944441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45958.334831944441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45958.334831944441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45958.334831944441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45958.334831944441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45958.334831944441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45958.334831944441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45958.334831944441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45958.334831944441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45958.334831944441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45958.334831944441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45958.334831944441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45958.334831944441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45958.334831944441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45958.334831944441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45958.334831944441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45958.334831944441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45958.334831944441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45958.334831944441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45958.334831944441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45958.334831944441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45958.334831944441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45958.334831944441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45958.334831944441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45958.334831944441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45958.334831944441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45958.334831944441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45958.334831944441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45958.334831944441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45958.334831944441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45958.334831944441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45958.334831944441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45958.334831944441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45958.334831944441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45958.334831944441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45958.334831944441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45958.334831944441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45958.334831944441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45958.334831944441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45958.334831944441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45958.334831944441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45958.334831944441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45958.334831944441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45958.334831944441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45958.334831944441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45958.334831944441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45958.334831944441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45958.334831944441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45958.334831944441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45958.334831944441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45958.334831944441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45958.334831944441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45958.334831944441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45958.334831944441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45958.334831944441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45958.334831944441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45958.334831944441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45958.334831944441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45958.334831944441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45958.334831944441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45958.334831944441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45958.334831944441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45958.334831944441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45958.334831944441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45958.334831944441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45958.334831944441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45958.334831944441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45958.334831944441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45958.334831944441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45958.334831944441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45958.334831944441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45958.334831944441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45958.334831944441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45958.334831944441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45958.334831944441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45958.334831944441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45958.334831944441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45958.334831944441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45958.334831944441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45958.334831944441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45958.334831944441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45958.334831944441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45958.334831944441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45958.334831944441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45958.334831944441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45958.334831944441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45958.334831944441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45958.334831944441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45958.334831944441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45958.334831944441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45958.334831944441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45958.334831944441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45958.334831944441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45958.334831944441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45958.334831944441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45958.334831944441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45958.334831944441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45958.334831944441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45958.334831944441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45958.334831944441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45958.334831944441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45958.334831944441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45958.334831944441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45958.334831944441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45958.334831944441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45958.334831944441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45958.334831944441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45958.334831944441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45958.334831944441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45958.334831944441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45958.334831944441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45958.334831944441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45958.334831944441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45958.334831944441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45958.334831944441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45958.334831944441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45958.334831944441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45958.334831944441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45958.334831944441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45958.334831944441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45958.334831944441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45958.334831944441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45958.334831944441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45958.334831944441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45958.334831944441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45958.334831944441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45958.334831944441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45958.334831944441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45958.334831944441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45958.334831944441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45958.334831944441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45958.334831944441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45958.334831944441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45958.334831944441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45958.334831944441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45958.334831944441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45958.334831944441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45958.334831944441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45958.334831944441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45958.334831944441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45958.334831944441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45958.334831944441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45958.334831944441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45958.334831944441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45958.334831944441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45958.334831944441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45958.334831944441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45958.334831944441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45958.334831944441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45958.334831944441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45958.334831944441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45958.334831944441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45958.334831944441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45958.334831944441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45958.334831944441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45958.334831944441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45958.334831944441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45958.334831944441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45958.334831944441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45958.334831944441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45958.334831944441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45958.334831944441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45958.334831944441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45958.334831944441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45958.334831944441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45958.334831944441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45958.334831944441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45958.334831944441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45958.334831944441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45958.334831944441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45958.334831944441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45958.334831944441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45958.334831944441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45958.334831944441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45958.334831944441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45958.334831944441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45958.334831944441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45958.334831944441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45958.334831944441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45958.334831944441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45958.334831944441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45958.334831944441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45958.334831944441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45958.334831944441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45958.334831944441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45958.334831944441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45958.334831944441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45958.334831944441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45958.334831944441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45958.334831944441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45958.334831944441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45958.334831944441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45958.334831944441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45958.334831944441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45958.334831944441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45958.334831944441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45958.334831944441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45958.334831944441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45958.334831944441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45958.334831944441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45958.334831944441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45958.334831944441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45958.334831944441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45958.334831944441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45958.334831944441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45958.334831944441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45958.334831944441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45958.334831944441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45958.334831944441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45958.334831944441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45958.334831944441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45958.334831944441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45958.334831944441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45958.334831944441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45958.334831944441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45958.334831944441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45958.334831944441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45958.334831944441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45958.334831944441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45958.334831944441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45958.334831944441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45958.334831944441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45958.334831944441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45958.334831944441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45958.334831944441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45958.334831944441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45958.334831944441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45958.334831944441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45958.334831944441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45958.334831944441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45958.334831944441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45958.334831944441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45958.334831944441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45958.334831944441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45958.334831944441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45958.334831944441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45958.334831944441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45958.334831944441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45958.334831944441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45958.334831944441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45958.334831944441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45958.334831944441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45958.334831944441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45958.334831944441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45958.334831944441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45958.334831944441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45958.334831944441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45958.334831944441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45958.334831944441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45958.334831944441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45958.334831944441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45958.334831944441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45958.334831944441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45958.334831944441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45958.334831944441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45958.334831944441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45958.334831944441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45958.334831944441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45958.334831944441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45958.334831944441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45958.334831944441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45958.334831944441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45958.334831944441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45958.334831944441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45958.334831944441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45958.334831944441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45958.334831944441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45958.334831944441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45958.334831944441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45958.334831944441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45958.334831944441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45958.334831944441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45958.334831944441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45958.334831944441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45958.334831944441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45958.334831944441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45958.334831944441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45958.334831944441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45958.334831944441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45958.334831944441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45958.334831944441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45958.334831944441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45958.334831944441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45958.334831944441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45958.334831944441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45958.334831944441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45958.334831944441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45958.334831944441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45958.334831944441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45958.334831944441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45958.334831944441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45958.334831944441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45958.334831944441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45958.334831944441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45958.334831944441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45958.334831944441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45958.334831944441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45958.334831944441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45958.334831944441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45958.334831944441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45958.334831944441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45958.334831944441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45958.334831944441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45958.334831944441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45958.334831944441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45958.334831944441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45958.334831944441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45958.334831944441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45958.334831944441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45958.334831944441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45958.334831944441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45958.334831944441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45958.334831944441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45958.334831944441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45958.334831944441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45958.334831944441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45958.334831944441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45958.334831944441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45958.334831944441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45958.334831944441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45958.334831944441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45958.334831944441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45958.334831944441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45958.334831944441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45958.334831944441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45958.334831944441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45958.334831944441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45958.334831944441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45958.334831944441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45958.334831944441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45958.334831944441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45958.334831944441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45958.334831944441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45958.334831944441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45958.334831944441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45958.334831944441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45958.334831944441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45958.334831944441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45958.334831944441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45958.334831944441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45958.334831944441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45958.334831944441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45958.334831944441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45958.334831944441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45958.334831944441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45958.334831944441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45958.334831944441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45958.334831944441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45958.334831944441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45958.334831944441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45958.334831944441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45958.334831944441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45958.334831944441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45958.334831944441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45958.334831944441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45958.334831944441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45958.334831944441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45958.334831944441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45958.334831944441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45958.334831944441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45958.334831944441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45958.334831944441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45958.334831944441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45958.334831944441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45958.334831944441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45958.334831944441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45958.334831944441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45958.334831944441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45958.334831944441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45958.334831944441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45958.334831944441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45958.334831944441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45958.334831944441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45958.334831944441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45958.334831944441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45958.334831944441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45958.334831944441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45958.334831944441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45958.334831944441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45958.334831944441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45958.334831944441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45958.334831944441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45958.334831944441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45958.334831944441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45958.334831944441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45958.334831944441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45958.334831944441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45958.334831944441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45958.334831944441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45958.334831944441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45958.334831944441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45958.334831944441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45958.334831944441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45958.334831944441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45958.334831944441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45958.334831944441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45958.334831944441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45958.334831944441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45958.334831944441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45958.334831944441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45958.334831944441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45958.334831944441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45958.334831944441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45958.334831944441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45958.334831944441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45958.334831944441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45958.334831944441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45958.334831944441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45958.334831944441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45958.334831944441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45958.334831944441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45958.334831944441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45958.334831944441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45958.334831944441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45958.334831944441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45958.334831944441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45958.334831944441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45958.334831944441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45958.334831944441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45958.334831944441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45958.334831944441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45958.334831944441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45958.334831944441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45958.334831944441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45958.334831944441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45958.334831944441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45958.334831944441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45958.334831944441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45958.334831944441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45958.334831944441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45958.334831944441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45958.334831944441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45958.334831944441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45958.334831944441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45958.334831944441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45958.334831944441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45958.334831944441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45958.334831944441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45958.334831944441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45958.334831944441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45958.334831944441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45958.334831944441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45958.334831944441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45958.334831944441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45958.334831944441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45958.334831944441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45958.334831944441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45958.334831944441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45958.334831944441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45958.334831944441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45958.334831944441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45958.334831944441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45958.334831944441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45958.334831944441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45958.334831944441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45958.334831944441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45958.334831944441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45958.334831944441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45958.334831944441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45958.334831944441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45958.334831944441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45958.334831944441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45958.334831944441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45958.334831944441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45958.334831944441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45958.334831944441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45958.334831944441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45958.334831944441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45958.334831944441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45958.334831944441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45958.334831944441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45958.334831944441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45958.334831944441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45958.334831944441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45958.334831944441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45958.334831944441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45958.334831944441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45958.334831944441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45958.334831944441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45958.334831944441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45958.334831944441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45958.334831944441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45958.334831944441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45958.334831944441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45958.334831944441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45958.334831944441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45958.334831944441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45958.334831944441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45958.334831944441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45958.334831944441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45958.334831944441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45958.334831944441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45958.334831944441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45958.334831944441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45958.334831944441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45958.334831944441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45958.334831944441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45958.334831944441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45958.334831944441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45958.334831944441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45958.334831944441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45958.334831944441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45958.334831944441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45958.334831944441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45958.334831944441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45958.334831944441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45958.334831944441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45958.334831944441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45958.334831944441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45958.334831944441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45958.334831944441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45958.334831944441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45958.334831944441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45958.334831944441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45958.334831944441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45958.334831944441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45958.334831944441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45958.334831944441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45958.334831944441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45958.334831944441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45958.334831944441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45958.334831944441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45958.334831944441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45958.334831944441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45958.334831944441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45958.334831944441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45958.334831944441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45958.334831944441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45958.334831944441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45958.334831944441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45958.334831944441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45958.334831944441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45958.334831944441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45958.334831944441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45958.334831944441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45958.334831944441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45958.334831944441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45958.334831944441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45958.334831944441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45958.334831944441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45958.334831944441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45958.334831944441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45958.334831944441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45958.334831944441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45958.334831944441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45958.334831944441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45958.334831944441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45958.334831944441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45958.334831944441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45958.334831944441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45958.334831944441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45958.334831944441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45958.334831944441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45958.334831944441</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0"/>
  <sheetViews>
    <sheetView workbookViewId="0">
      <selection activeCell="H3" sqref="H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254.85411435184506</v>
      </c>
      <c r="H2" s="99">
        <v>45703.474768518521</v>
      </c>
      <c r="I2" s="99" t="str">
        <f>IFERROR(VLOOKUP(D2,DB!A:F,6,0),"")</f>
        <v>SCECO</v>
      </c>
      <c r="J2" s="99" t="str">
        <f>IFERROR(VLOOKUP(D2,DB!A:G,7,0),"")</f>
        <v>Dead</v>
      </c>
      <c r="K2" s="101" t="s">
        <v>39083</v>
      </c>
      <c r="L2" s="94" t="str">
        <f>IFERROR(VLOOKUP(D2,DB!A:I,9,0),"")</f>
        <v>Latis</v>
      </c>
    </row>
    <row r="3" spans="1:16" ht="15" customHeight="1">
      <c r="A3" s="119"/>
      <c r="B3" s="119" t="str">
        <f>IFERROR(VLOOKUP(D3,DB!A:K,11,0),"")</f>
        <v/>
      </c>
      <c r="C3" s="120"/>
      <c r="D3" s="94"/>
      <c r="E3" s="98"/>
      <c r="F3" s="123"/>
      <c r="G3" s="124">
        <f ca="1">IFERROR(NOW()-F3,"")</f>
        <v>45958.334831944441</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45958.334831944441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45958.334831944441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45958.334831944441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45958.334831944441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45958.334831944441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45958.334831944441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45958.334831944441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45958.334831944441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45958.334831944441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45958.334831944441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45958.334831944441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45958.334831944441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45958.334831944441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45958.334831944441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45958.334831944441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45958.334831944441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45958.334831944441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45958.334831944441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45958.334831944441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45958.334831944441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45958.334831944441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45958.334831944441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45958.334831944441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45958.334831944441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45958.334831944441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45958.334831944441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45958.334831944441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45958.334831944441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45958.334831944441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45958.334831944441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45958.334831944441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45958.334831944441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45958.334831944441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45958.334831944441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45958.334831944441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45958.334831944441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45958.334831944441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45958.334831944441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45958.334831944441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45958.334831944441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45958.334831944441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45958.334831944441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45958.334831944441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45958.334831944441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45958.334831944441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45958.334831944441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45958.334831944441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45958.334831944441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45958.334831944441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45958.334831944441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45958.334831944441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45958.334831944441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45958.334831944441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45958.334831944441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45958.334831944441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45958.334831944441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45958.334831944441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45958.334831944441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45958.334831944441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45958.334831944441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45958.334831944441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45958.334831944441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45958.334831944441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45958.334831944441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45958.334831944441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45958.334831944441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45958.334831944441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45958.334831944441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45958.334831944441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45958.334831944441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45958.334831944441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45958.334831944441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45958.334831944441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45958.334831944441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45958.334831944441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45958.334831944441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45958.334831944441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45958.334831944441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45958.334831944441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45958.334831944441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45958.334831944441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45958.334831944441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45958.334831944441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45958.334831944441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45958.334831944441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45958.334831944441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45958.334831944441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45958.334831944441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45958.334831944441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45958.334831944441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45958.334831944441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45958.334831944441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45958.334831944441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45958.334831944441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45958.334831944441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45958.334831944441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45958.334831944441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45958.334831944441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45958.334831944441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45958.334831944441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45958.334831944441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45958.334831944441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45958.334831944441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45958.334831944441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45958.334831944441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45958.334831944441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45958.334831944441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45958.334831944441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45958.334831944441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45958.334831944441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45958.334831944441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45958.334831944441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45958.334831944441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45958.334831944441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45958.334831944441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45958.334831944441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45958.334831944441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45958.334831944441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45958.334831944441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45958.334831944441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45958.334831944441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45958.334831944441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45958.334831944441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45958.334831944441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45958.334831944441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45958.334831944441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45958.334831944441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45958.334831944441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45958.334831944441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45958.334831944441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45958.334831944441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45958.334831944441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45958.334831944441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45958.334831944441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45958.334831944441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45958.334831944441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45958.334831944441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45958.334831944441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45958.334831944441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45958.334831944441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45958.334831944441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45958.334831944441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45958.334831944441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45958.334831944441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45958.334831944441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45958.334831944441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45958.334831944441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45958.334831944441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45958.334831944441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45958.334831944441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45958.334831944441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45958.334831944441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45958.334831944441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45958.334831944441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45958.334831944441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45958.334831944441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45958.334831944441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45958.334831944441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45958.334831944441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45958.334831944441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45958.334831944441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45958.334831944441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45958.334831944441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45958.334831944441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45958.334831944441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45958.334831944441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45958.334831944441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45958.334831944441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45958.334831944441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45958.334831944441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45958.334831944441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45958.334831944441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45958.334831944441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45958.334831944441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45958.334831944441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45958.334831944441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45958.334831944441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45958.334831944441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45958.334831944441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45958.334831944441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45958.334831944441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45958.334831944441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45958.334831944441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45958.334831944441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45958.334831944441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45958.334831944441</v>
      </c>
      <c r="H189" s="123"/>
      <c r="I189" s="119" t="str">
        <f>IFERROR(VLOOKUP(D189,DB!A:F,6,0),"")</f>
        <v/>
      </c>
      <c r="J189" s="119" t="str">
        <f>IFERROR(VLOOKUP(D189,DB!A:G,7,0),"")</f>
        <v/>
      </c>
      <c r="K189" s="125"/>
      <c r="L189" s="121" t="str">
        <f>IFERROR(VLOOKUP(D189,DB!A:I,9,0),"")</f>
        <v/>
      </c>
    </row>
    <row r="190" spans="1:12" ht="15" customHeight="1">
      <c r="A190" s="126"/>
      <c r="B190" s="126" t="str">
        <f>IFERROR(VLOOKUP(D190,DB!A:K,11,0),"")</f>
        <v/>
      </c>
      <c r="C190" s="127"/>
      <c r="D190" s="128"/>
      <c r="E190" s="129"/>
      <c r="F190" s="130"/>
      <c r="G190" s="131">
        <f ca="1">IFERROR(NOW()-F190,"")</f>
        <v>45958.334831944441</v>
      </c>
      <c r="H190" s="130"/>
      <c r="I190" s="126" t="str">
        <f>IFERROR(VLOOKUP(D190,DB!A:F,6,0),"")</f>
        <v/>
      </c>
      <c r="J190" s="126" t="str">
        <f>IFERROR(VLOOKUP(D190,DB!A:G,7,0),"")</f>
        <v/>
      </c>
      <c r="K190" s="132"/>
      <c r="L190" s="128" t="str">
        <f>IFERROR(VLOOKUP(D190,DB!A:I,9,0),"")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39084</v>
      </c>
      <c r="B2" s="37" t="str">
        <f>IFERROR(VLOOKUP(D2,DB!A:K,11,0),"")</f>
        <v>R5</v>
      </c>
      <c r="C2" s="37">
        <v>3</v>
      </c>
      <c r="D2" s="118" t="s">
        <v>36034</v>
      </c>
      <c r="E2" s="37" t="s">
        <v>38998</v>
      </c>
      <c r="F2" s="38">
        <v>45891.832060185188</v>
      </c>
      <c r="G2" s="144">
        <f ca="1">IFERROR(NOW()-F2,"")</f>
        <v>66.502771759252937</v>
      </c>
      <c r="H2" s="38">
        <v>45891.790393518517</v>
      </c>
      <c r="I2" s="37" t="str">
        <f>IFERROR(VLOOKUP(D2,DB!A:F,6,0),"")</f>
        <v>Generator-SG</v>
      </c>
      <c r="J2" s="37" t="str">
        <f>IFERROR(VLOOKUP(D2,DB!A:G,7,0),"")</f>
        <v>Vandalized</v>
      </c>
      <c r="K2" s="37" t="s">
        <v>39085</v>
      </c>
      <c r="L2" s="37" t="str">
        <f>IFERROR(VLOOKUP(D2,DB!A:I,9,0),"")</f>
        <v>Latis</v>
      </c>
      <c r="M2" s="117"/>
    </row>
    <row r="3" spans="1:13" ht="30.75">
      <c r="A3" s="37" t="s">
        <v>39086</v>
      </c>
      <c r="B3" s="37" t="str">
        <f>IFERROR(VLOOKUP(D3,DB!A:K,11,0),"")</f>
        <v>R5</v>
      </c>
      <c r="C3" s="37">
        <v>1</v>
      </c>
      <c r="D3" s="37" t="s">
        <v>31329</v>
      </c>
      <c r="E3" s="37" t="s">
        <v>39077</v>
      </c>
      <c r="F3" s="38">
        <v>45926.188877314817</v>
      </c>
      <c r="G3" s="144">
        <f t="shared" ref="G3" ca="1" si="0">IFERROR(NOW()-F3,"")</f>
        <v>32.145954629624612</v>
      </c>
      <c r="H3" s="38">
        <v>45926.158159722225</v>
      </c>
      <c r="I3" s="37" t="str">
        <f>IFERROR(VLOOKUP(D3,DB!A:F,6,0),"")</f>
        <v>SCECO</v>
      </c>
      <c r="J3" s="37" t="str">
        <f>IFERROR(VLOOKUP(D3,DB!A:G,7,0),"")</f>
        <v>Good</v>
      </c>
      <c r="K3" s="37" t="s">
        <v>39087</v>
      </c>
      <c r="L3" s="37" t="str">
        <f>IFERROR(VLOOKUP(D3,DB!A:I,9,0),"")</f>
        <v>Latis</v>
      </c>
      <c r="M3" s="117"/>
    </row>
    <row r="4" spans="1:13" ht="48" customHeight="1">
      <c r="A4" s="152" t="s">
        <v>39088</v>
      </c>
      <c r="B4" s="152" t="str">
        <f>IFERROR(VLOOKUP(D4,DB!A:K,11,0),"")</f>
        <v>R5</v>
      </c>
      <c r="C4" s="152">
        <v>1</v>
      </c>
      <c r="D4" s="152" t="s">
        <v>34781</v>
      </c>
      <c r="E4" s="152" t="s">
        <v>39077</v>
      </c>
      <c r="F4" s="153">
        <v>45948.661111111112</v>
      </c>
      <c r="G4" s="154">
        <f ca="1">IFERROR(NOW()-F4,"")</f>
        <v>9.6737208333288436</v>
      </c>
      <c r="H4" s="153">
        <v>45948.661111111112</v>
      </c>
      <c r="I4" s="152" t="str">
        <f>IFERROR(VLOOKUP(D4,DB!A:F,6,0),"")</f>
        <v>SCECO</v>
      </c>
      <c r="J4" s="152" t="str">
        <f>IFERROR(VLOOKUP(D4,DB!A:G,7,0),"")</f>
        <v>Dead</v>
      </c>
      <c r="K4" s="152" t="s">
        <v>39089</v>
      </c>
      <c r="L4" s="152" t="str">
        <f>IFERROR(VLOOKUP(D4,DB!A:I,9,0),"")</f>
        <v>Latis</v>
      </c>
    </row>
    <row r="5" spans="1:13" ht="15">
      <c r="A5" s="152"/>
      <c r="B5" s="152" t="str">
        <f>IFERROR(VLOOKUP(D5,DB!A:K,11,0),"")</f>
        <v/>
      </c>
      <c r="C5" s="152"/>
      <c r="D5" s="152"/>
      <c r="E5" s="152"/>
      <c r="F5" s="153"/>
      <c r="G5" s="154">
        <f ca="1">IFERROR(NOW()-F5,"")</f>
        <v>45958.334831944441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45958.334831944441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45958.334831944441</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45958.334831944441</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45958.334831944441</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45958.334831944441</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45958.334831944441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45958.334831944441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45958.334831944441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45958.334831944441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45958.334831944441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45958.334831944441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45958.334831944441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45958.334831944441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45958.334831944441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45958.334831944441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45958.334831944441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45958.334831944441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45958.334831944441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45958.334831944441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45958.334831944441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45958.334831944441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45958.334831944441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45958.334831944441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45958.334831944441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45958.334831944441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45958.334831944441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45958.334831944441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45958.334831944441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45958.334831944441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45958.334831944441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45958.334831944441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45958.334831944441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45958.334831944441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45958.334831944441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45958.334831944441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45958.334831944441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45958.334831944441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45958.334831944441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45958.334831944441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45958.334831944441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45958.334831944441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45958.334831944441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45958.334831944441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45958.334831944441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45958.334831944441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45958.334831944441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45958.334831944441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45958.334831944441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45958.334831944441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45958.334831944441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45958.334831944441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45958.334831944441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45958.334831944441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45958.334831944441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45958.334831944441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45958.334831944441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45958.334831944441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45958.334831944441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45958.334831944441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45958.334831944441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45958.334831944441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45958.334831944441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45958.334831944441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45958.334831944441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45958.334831944441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45958.334831944441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45958.334831944441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45958.334831944441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45958.334831944441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45958.334831944441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45958.334831944441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45958.334831944441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45958.334831944441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45958.334831944441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45958.334831944441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45958.334831944441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45958.334831944441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45958.334831944441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45958.334831944441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45958.334831944441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45958.334831944441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45958.334831944441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45958.334831944441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45958.334831944441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45958.334831944441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45958.334831944441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45958.334831944441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45958.334831944441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45958.334831944441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45958.334831944441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45958.334831944441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45958.334831944441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45958.334831944441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45958.334831944441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45958.334831944441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45958.334831944441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45958.334831944441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45958.334831944441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45958.334831944441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45958.334831944441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45958.334831944441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45958.334831944441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45958.334831944441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45958.334831944441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45958.334831944441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45958.334831944441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45958.334831944441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45958.334831944441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45958.334831944441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45958.334831944441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45958.334831944441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45958.334831944441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45958.334831944441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45958.334831944441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45958.334831944441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45958.334831944441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45958.334831944441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45958.334831944441</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45958.334831944441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45958.334831944441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45958.334831944441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45958.334831944441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45958.334831944441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45958.334831944441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45958.334831944441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45958.334831944441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45958.334831944441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45958.334831944441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45958.334831944441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45958.334831944441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45958.334831944441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45958.334831944441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45958.334831944441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45958.334831944441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45958.334831944441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45958.334831944441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45958.334831944441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45958.334831944441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45958.334831944441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45958.334831944441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45958.334831944441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45958.334831944441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45958.334831944441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45958.334831944441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45958.334831944441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45958.334831944441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45958.334831944441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45958.334831944441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45958.334831944441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45958.334831944441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45958.334831944441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45958.334831944441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45958.334831944441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45958.334831944441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45958.334831944441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45958.334831944441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45958.334831944441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45958.334831944441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45958.334831944441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45958.334831944441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45958.334831944441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45958.334831944441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45958.334831944441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45958.334831944441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45958.334831944441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45958.334831944441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45958.334831944441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45958.334831944441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45958.334831944441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45958.334831944441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45958.334831944441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45958.334831944441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45958.334831944441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45958.334831944441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45958.334831944441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45958.334831944441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45958.334831944441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45958.334831944441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45958.334831944441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45958.334831944441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45958.334831944441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45958.334831944441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45958.334831944441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45958.334831944441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45958.334831944441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45958.334831944441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45958.334831944441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45958.334831944441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45958.334831944441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45958.334831944441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45958.334831944441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45958.334831944441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45958.334831944441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45958.334831944441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45958.334831944441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45958.334831944441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45958.334831944441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45958.334831944441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45958.334831944441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45958.334831944441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45958.334831944441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45958.334831944441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45958.334831944441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45958.334831944441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45958.334831944441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45958.334831944441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45958.334831944441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45958.334831944441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45958.334831944441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45958.334831944441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45958.334831944441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45958.334831944441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45958.334831944441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45958.334831944441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45958.334831944441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45958.334831944441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45958.334831944441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45958.334831944441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45958.334831944441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45958.334831944441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45958.334831944441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45958.334831944441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45958.334831944441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45958.334831944441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45958.334831944441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45958.334831944441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45958.334831944441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45958.334831944441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45958.334831944441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45958.334831944441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45958.334831944441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45958.334831944441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45958.334831944441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45958.334831944441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45958.334831944441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45958.334831944441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45958.334831944441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45958.334831944441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45958.334831944441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45958.334831944441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45958.334831944441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45958.334831944441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45958.334831944441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45958.334831944441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45958.334831944441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45958.334831944441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45958.334831944441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45958.334831944441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45958.334831944441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45958.334831944441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45958.334831944441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45958.334831944441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45958.334831944441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45958.334831944441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45958.334831944441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45958.334831944441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45958.334831944441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45958.334831944441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45958.334831944441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45958.334831944441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45958.334831944441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45958.334831944441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45958.334831944441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45958.334831944441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45958.334831944441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45958.334831944441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45958.334831944441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45958.334831944441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45958.334831944441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45958.334831944441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45958.334831944441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45958.334831944441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45958.334831944441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45958.334831944441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45958.334831944441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45958.334831944441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45958.334831944441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45958.334831944441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45958.334831944441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45958.334831944441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45958.334831944441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45958.334831944441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45958.334831944441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45958.334831944441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45958.334831944441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45958.334831944441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45958.334831944441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45958.334831944441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45958.334831944441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45958.334831944441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45958.334831944441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45958.334831944441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45958.334831944441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45958.334831944441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45958.334831944441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45958.334831944441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45958.334831944441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45958.334831944441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45958.334831944441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45958.334831944441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45958.334831944441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45958.334831944441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45958.334831944441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45958.334831944441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45958.334831944441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45958.334831944441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45958.334831944441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45958.334831944441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45958.334831944441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45958.334831944441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45958.334831944441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45958.334831944441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45958.334831944441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45958.334831944441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45958.334831944441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45958.334831944441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45958.334831944441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45958.334831944441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45958.334831944441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45958.334831944441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45958.334831944441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45958.334831944441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45958.334831944441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45958.334831944441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45958.334831944441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45958.334831944441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45958.334831944441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45958.334831944441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45958.334831944441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45958.334831944441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45958.334831944441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45958.334831944441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45958.334831944441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45958.334831944441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45958.334831944441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45958.334831944441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45958.334831944441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45958.334831944441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45958.334831944441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45958.334831944441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45958.334831944441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45958.334831944441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45958.334831944441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45958.334831944441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45958.334831944441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45958.334831944441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45958.334831944441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45958.334831944441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45958.334831944441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45958.334831944441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45958.334831944441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45958.334831944441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45958.334831944441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45958.334831944441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45958.334831944441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45958.334831944441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45958.334831944441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45958.334831944441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45958.334831944441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45958.334831944441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45958.334831944441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45958.334831944441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45958.334831944441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45958.334831944441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45958.334831944441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45958.334831944441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45958.334831944441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45958.334831944441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45958.334831944441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45958.334831944441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45958.334831944441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45958.334831944441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45958.334831944441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45958.334831944441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45958.334831944441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45958.334831944441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45958.334831944441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45958.334831944441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45958.334831944441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45958.334831944441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45958.334831944441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45958.334831944441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45958.334831944441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45958.334831944441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45958.334831944441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45958.334831944441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45958.334831944441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45958.334831944441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45958.334831944441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45958.334831944441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45958.334831944441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45958.334831944441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45958.334831944441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45958.334831944441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45958.334831944441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45958.334831944441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45958.334831944441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45958.334831944441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45958.334831944441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45958.334831944441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45958.334831944441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45958.334831944441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45958.334831944441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45958.334831944441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45958.334831944441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45958.334831944441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45958.334831944441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45958.334831944441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45958.334831944441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45958.334831944441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45958.334831944441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45958.334831944441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45958.334831944441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45958.334831944441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45958.334831944441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45958.334831944441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45958.334831944441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45958.334831944441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45958.334831944441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45958.334831944441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45958.334831944441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45958.334831944441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45958.334831944441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45958.334831944441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45958.334831944441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45958.334831944441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45958.334831944441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45958.334831944441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45958.334831944441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45958.334831944441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45958.334831944441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45958.334831944441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45958.334831944441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45958.334831944441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45958.334831944441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45958.334831944441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45958.334831944441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45958.334831944441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45958.334831944441</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8"/>
  <sheetViews>
    <sheetView tabSelected="1"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39090</v>
      </c>
      <c r="B2" s="103" t="str">
        <f>IFERROR(VLOOKUP(D2,DB!A:K,11,0),"")</f>
        <v>R6</v>
      </c>
      <c r="C2" s="105">
        <v>1</v>
      </c>
      <c r="D2" s="103" t="s">
        <v>36960</v>
      </c>
      <c r="E2" s="106" t="s">
        <v>38998</v>
      </c>
      <c r="F2" s="107">
        <v>45958.278344907405</v>
      </c>
      <c r="G2" s="77">
        <f ca="1">IFERROR(NOW()-F2,"-")</f>
        <v>5.6487037036276888E-2</v>
      </c>
      <c r="H2" s="107">
        <v>45958.272546296299</v>
      </c>
      <c r="I2" s="103" t="str">
        <f>IFERROR(VLOOKUP(D2,DB!A:F,6,0),"")</f>
        <v>SCECO</v>
      </c>
      <c r="J2" s="102" t="str">
        <f>IFERROR(VLOOKUP(D2,DB!A:G,7,0),"")</f>
        <v>Dead</v>
      </c>
      <c r="K2" s="108" t="s">
        <v>39091</v>
      </c>
      <c r="L2" s="109" t="str">
        <f>IFERROR(VLOOKUP(D2,DB!A:I,9,0),"")</f>
        <v>Latis</v>
      </c>
    </row>
    <row r="3" spans="1:16383" ht="31.5" customHeight="1">
      <c r="A3" s="104" t="s">
        <v>39092</v>
      </c>
      <c r="B3" s="103" t="str">
        <f>IFERROR(VLOOKUP(D3,DB!A:K,11,0),"")</f>
        <v>R6</v>
      </c>
      <c r="C3" s="105">
        <v>1</v>
      </c>
      <c r="D3" s="103" t="s">
        <v>38769</v>
      </c>
      <c r="E3" s="106" t="s">
        <v>38998</v>
      </c>
      <c r="F3" s="107">
        <v>45958.326643518521</v>
      </c>
      <c r="G3" s="77">
        <f ca="1">IFERROR(NOW()-F3,"-")</f>
        <v>8.1884259197977372E-3</v>
      </c>
      <c r="H3" s="107">
        <v>45958.320625</v>
      </c>
      <c r="I3" s="103" t="str">
        <f>IFERROR(VLOOKUP(D3,DB!A:F,6,0),"")</f>
        <v>Generator-SG</v>
      </c>
      <c r="J3" s="102" t="str">
        <f>IFERROR(VLOOKUP(D3,DB!A:G,7,0),"")</f>
        <v>Good</v>
      </c>
      <c r="K3" s="108" t="s">
        <v>39091</v>
      </c>
      <c r="L3" s="109" t="str">
        <f>IFERROR(VLOOKUP(D3,DB!A:I,9,0),"")</f>
        <v>Latis</v>
      </c>
    </row>
    <row r="4" spans="1:16383" ht="31.5" customHeight="1">
      <c r="A4" s="104"/>
      <c r="B4" s="103" t="str">
        <f>IFERROR(VLOOKUP(D4,DB!A:K,11,0),"")</f>
        <v/>
      </c>
      <c r="C4" s="105"/>
      <c r="D4" s="103"/>
      <c r="E4" s="106"/>
      <c r="F4" s="107"/>
      <c r="G4" s="77">
        <f ca="1">IFERROR(NOW()-F4,"-")</f>
        <v>45958.334831944441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45958.334831944441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45958.334831944441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45958.334831944441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45958.334831944441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45958.334831944441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45958.334831944441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45958.334831944441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45958.334831944441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45958.334831944441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45958.334831944441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45958.334831944441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45958.334831944441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45958.334831944441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45958.334831944441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45958.334831944441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45958.334831944441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45958.334831944441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45958.334831944441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45958.334831944441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45958.334831944441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45958.334831944441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45958.334831944441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45958.334831944441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45958.334831944441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45958.334831944441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45958.334831944441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45958.334831944441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45958.334831944441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45958.334831944441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45958.334831944441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45958.334831944441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45958.334831944441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45958.334831944441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45958.334831944441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45958.334831944441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45958.334831944441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45958.334831944441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45958.334831944441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45958.334831944441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45958.334831944441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45958.334831944441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45958.334831944441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45958.334831944441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45958.334831944441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45958.334831944441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45958.334831944441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45958.334831944441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45958.334831944441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45958.334831944441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45958.334831944441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45958.334831944441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45958.334831944441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45958.334831944441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45958.334831944441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45958.334831944441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45958.334831944441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45958.334831944441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45958.334831944441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45958.334831944441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45958.334831944441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45958.334831944441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45958.334831944441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45958.334831944441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45958.334831944441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45958.334831944441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45958.334831944441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45958.334831944441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45958.334831944441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45958.334831944441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45958.334831944441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45958.334831944441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45958.334831944441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45958.334831944441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45958.334831944441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45958.334831944441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45958.334831944441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45958.334831944441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45958.334831944441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45958.334831944441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45958.334831944441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45958.334831944441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45958.334831944441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45958.334831944441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45958.334831944441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45958.334831944441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45958.334831944441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45958.334831944441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45958.334831944441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45958.334831944441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45958.334831944441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45958.334831944441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45958.334831944441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45958.334831944441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45958.334831944441</v>
      </c>
      <c r="H98" s="107"/>
      <c r="I98" s="103" t="str">
        <f>IFERROR(VLOOKUP(D98,DB!A:F,6,0),"")</f>
        <v/>
      </c>
      <c r="J98" s="102" t="str">
        <f>IFERROR(VLOOKUP(D98,DB!A:G,7,0),"")</f>
        <v/>
      </c>
      <c r="K98" s="108"/>
      <c r="L98" s="109" t="str">
        <f>IFERROR(VLOOKUP(D98,DB!A:I,9,0),"")</f>
        <v/>
      </c>
    </row>
  </sheetData>
  <dataValidations count="2">
    <dataValidation allowBlank="1" showInputMessage="1" showErrorMessage="1" sqref="E1" xr:uid="{380493DB-286A-4683-AF55-C78F04945A49}"/>
    <dataValidation type="list" allowBlank="1" showInputMessage="1" showErrorMessage="1" sqref="E2:E9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2025-10-28T05:03:31Z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