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47" documentId="120_S{2AC9BD13-BADA-5192-A53E-5A8FF88502F6}" xr6:coauthVersionLast="47" xr6:coauthVersionMax="47" xr10:uidLastSave="{66965A9F-85DC-42B3-B875-BE779830B7F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I8" i="5"/>
  <c r="J8" i="5"/>
  <c r="I9" i="5"/>
  <c r="J9" i="5"/>
  <c r="B8" i="5"/>
  <c r="B9"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G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<sst xmlns="http://schemas.openxmlformats.org/spreadsheetml/2006/main" count="181560" uniqueCount="39155">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</sst>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6" totalsRowShown="0" headerRowDxfId="30" dataDxfId="29" headerRowBorderDxfId="27" tableBorderDxfId="28">
  <autoFilter ref="A1:M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9" totalsRowShown="0" headerRowDxfId="13" tableBorderDxfId="12">
  <autoFilter ref="A1:L33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341.56015960648074</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0.14308784722379642</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46004.508585532407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46004.508585532407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46004.508585532407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46004.508585532407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46004.508585532407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46004.508585532407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46004.508585532407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46004.508585532407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46004.508585532407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46004.508585532407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46004.508585532407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46004.508585532407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46004.508585532407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46004.508585532407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46004.508585532407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46004.508585532407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46004.508585532407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46004.508585532407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46004.508585532407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46004.508585532407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46004.508585532407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46004.508585532407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46004.508585532407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46004.508585532407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46004.508585532407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46004.508585532407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46004.508585532407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46004.508585532407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46004.508585532407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46004.508585532407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46004.508585532407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46004.508585532407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46004.508585532407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46004.508585532407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46004.508585532407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46004.508585532407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46004.508585532407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46004.508585532407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46004.508585532407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46004.508585532407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46004.508585532407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46004.508585532407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46004.508585532407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46004.508585532407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46004.508585532407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46004.508585532407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46004.508585532407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46004.508585532407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46004.508585532407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46004.508585532407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46004.508585532407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46004.508585532407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46004.508585532407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46004.508585532407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46004.508585532407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46004.508585532407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46004.508585532407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46004.508585532407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46004.508585532407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46004.508585532407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46004.508585532407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46004.508585532407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46004.508585532407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46004.508585532407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46004.508585532407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46004.508585532407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46004.508585532407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46004.508585532407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46004.508585532407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46004.508585532407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46004.508585532407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46004.508585532407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46004.508585532407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46004.508585532407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46004.508585532407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46004.508585532407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46004.508585532407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46004.508585532407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46004.508585532407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46004.508585532407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46004.508585532407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46004.508585532407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46004.508585532407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46004.508585532407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46004.508585532407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46004.508585532407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46004.508585532407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46004.508585532407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46004.508585532407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46004.508585532407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46004.508585532407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46004.508585532407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46004.508585532407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46004.508585532407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46004.508585532407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46004.508585532407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46004.508585532407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46004.508585532407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46004.508585532407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46004.508585532407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46004.508585532407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46004.508585532407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46004.508585532407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46004.508585532407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46004.508585532407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46004.508585532407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46004.508585532407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46004.508585532407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46004.508585532407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46004.508585532407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46004.508585532407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46004.508585532407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46004.508585532407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46004.508585532407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46004.508585532407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46004.508585532407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46004.508585532407</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179.5087475694454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20.121166550925409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7.1532035879645264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3.6766758101875894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46004.508585532407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46004.508585532407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46004.508585532407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46004.508585532407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46004.508585532407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46004.508585532407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46004.508585532407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46004.508585532407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46004.508585532407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46004.508585532407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46004.508585532407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46004.508585532407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46004.508585532407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46004.508585532407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46004.508585532407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46004.508585532407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46004.508585532407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46004.508585532407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46004.508585532407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46004.508585532407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46004.508585532407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46004.508585532407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46004.508585532407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46004.508585532407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46004.508585532407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46004.508585532407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46004.508585532407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46004.508585532407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46004.508585532407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46004.508585532407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46004.508585532407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46004.508585532407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46004.508585532407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46004.508585532407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46004.508585532407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46004.508585532407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46004.508585532407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46004.508585532407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46004.508585532407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46004.508585532407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46004.508585532407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46004.508585532407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46004.508585532407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46004.508585532407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46004.508585532407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46004.508585532407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46004.508585532407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46004.508585532407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46004.508585532407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46004.508585532407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46004.508585532407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46004.508585532407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46004.508585532407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46004.508585532407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46004.508585532407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46004.508585532407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46004.508585532407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46004.508585532407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46004.508585532407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46004.508585532407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46004.508585532407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46004.508585532407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46004.508585532407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46004.508585532407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46004.508585532407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46004.508585532407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46004.508585532407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46004.508585532407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46004.508585532407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46004.508585532407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46004.508585532407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46004.508585532407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46004.508585532407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46004.508585532407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46004.508585532407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46004.508585532407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46004.508585532407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46004.508585532407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46004.508585532407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46004.508585532407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46004.508585532407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46004.508585532407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46004.508585532407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46004.508585532407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46004.508585532407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46004.508585532407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46004.508585532407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46004.508585532407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46004.508585532407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46004.508585532407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46004.508585532407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46004.508585532407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46004.508585532407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46004.508585532407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46004.508585532407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46004.508585532407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46004.508585532407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46004.508585532407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46004.508585532407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46004.508585532407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46004.508585532407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46004.508585532407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46004.508585532407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46004.508585532407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46004.508585532407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46004.508585532407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46004.508585532407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46004.508585532407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46004.508585532407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46004.508585532407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46004.508585532407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46004.508585532407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46004.508585532407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46004.508585532407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46004.508585532407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46004.508585532407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46004.508585532407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46004.508585532407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46004.508585532407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46004.508585532407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46004.508585532407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46004.508585532407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46004.508585532407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46004.508585532407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46004.508585532407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46004.508585532407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46004.508585532407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46004.508585532407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46004.508585532407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46004.508585532407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46004.508585532407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46004.508585532407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46004.508585532407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46004.508585532407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46004.508585532407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46004.508585532407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46004.508585532407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46004.508585532407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46004.508585532407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46004.508585532407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46004.508585532407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46004.508585532407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46004.508585532407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46004.508585532407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46004.508585532407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46004.508585532407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46004.508585532407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46004.508585532407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46004.508585532407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46004.508585532407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46004.508585532407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46004.508585532407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46004.508585532407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46004.508585532407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46004.508585532407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46004.508585532407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46004.508585532407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46004.508585532407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46004.508585532407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46004.508585532407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46004.508585532407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46004.508585532407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46004.508585532407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46004.508585532407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46004.508585532407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46004.508585532407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46004.508585532407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46004.508585532407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46004.508585532407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46004.508585532407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46004.508585532407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46004.508585532407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46004.508585532407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46004.508585532407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46004.508585532407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46004.508585532407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46004.508585532407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46004.508585532407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46004.508585532407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46004.508585532407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46004.508585532407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46004.508585532407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46004.508585532407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46004.508585532407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46004.508585532407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46004.508585532407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46004.508585532407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46004.508585532407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46004.508585532407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46004.508585532407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46004.508585532407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46004.508585532407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46004.508585532407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46004.508585532407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46004.508585532407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46004.508585532407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46004.508585532407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46004.508585532407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46004.508585532407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46004.508585532407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46004.508585532407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46004.508585532407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46004.508585532407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46004.508585532407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46004.508585532407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46004.508585532407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46004.508585532407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46004.508585532407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46004.508585532407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46004.508585532407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46004.508585532407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46004.508585532407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46004.508585532407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46004.508585532407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46004.508585532407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46004.508585532407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46004.508585532407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46004.508585532407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46004.508585532407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46004.508585532407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46004.508585532407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46004.508585532407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46004.508585532407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46004.508585532407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46004.508585532407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46004.508585532407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46004.508585532407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46004.508585532407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46004.508585532407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46004.508585532407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46004.508585532407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46004.508585532407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46004.508585532407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46004.508585532407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46004.508585532407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46004.508585532407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46004.508585532407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46004.508585532407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46004.508585532407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46004.508585532407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46004.508585532407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46004.508585532407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46004.508585532407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46004.508585532407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46004.508585532407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46004.508585532407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46004.508585532407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46004.508585532407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46004.508585532407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46004.508585532407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46004.508585532407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46004.508585532407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46004.508585532407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46004.508585532407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46004.508585532407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46004.508585532407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46004.508585532407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46004.508585532407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46004.508585532407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46004.508585532407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46004.508585532407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46004.508585532407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46004.508585532407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46004.508585532407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46004.508585532407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46004.508585532407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46004.508585532407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46004.508585532407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46004.508585532407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46004.508585532407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46004.508585532407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46004.508585532407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46004.508585532407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46004.508585532407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46004.508585532407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46004.508585532407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46004.508585532407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46004.508585532407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46004.508585532407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46004.508585532407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46004.508585532407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46004.508585532407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46004.508585532407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46004.508585532407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46004.508585532407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46004.508585532407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46004.508585532407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46004.508585532407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46004.508585532407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46004.508585532407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46004.508585532407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46004.508585532407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46004.508585532407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46004.508585532407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46004.508585532407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46004.508585532407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46004.508585532407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46004.508585532407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46004.508585532407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46004.508585532407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46004.508585532407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46004.508585532407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46004.508585532407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46004.508585532407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46004.508585532407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46004.508585532407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46004.508585532407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46004.508585532407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46004.508585532407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46004.508585532407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46004.508585532407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46004.508585532407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46004.508585532407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46004.508585532407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46004.508585532407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46004.508585532407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46004.508585532407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46004.508585532407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46004.508585532407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46004.508585532407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46004.508585532407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46004.508585532407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46004.508585532407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46004.508585532407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46004.508585532407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46004.508585532407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46004.508585532407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46004.508585532407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46004.508585532407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46004.508585532407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46004.508585532407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46004.508585532407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46004.508585532407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46004.508585532407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46004.508585532407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46004.508585532407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46004.508585532407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46004.508585532407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46004.508585532407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46004.508585532407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46004.508585532407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46004.508585532407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46004.508585532407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46004.508585532407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46004.508585532407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46004.508585532407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46004.508585532407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46004.508585532407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46004.508585532407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46004.508585532407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46004.508585532407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46004.508585532407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46004.508585532407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46004.508585532407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46004.508585532407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46004.508585532407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46004.508585532407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46004.508585532407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46004.508585532407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46004.508585532407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46004.508585532407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46004.508585532407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46004.508585532407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46004.508585532407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46004.508585532407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46004.508585532407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46004.508585532407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46004.508585532407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46004.508585532407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46004.508585532407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46004.508585532407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46004.508585532407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46004.508585532407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46004.508585532407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46004.508585532407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46004.508585532407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46004.508585532407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46004.508585532407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46004.508585532407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46004.508585532407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46004.508585532407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46004.508585532407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46004.508585532407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46004.508585532407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46004.508585532407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46004.508585532407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46004.508585532407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46004.508585532407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46004.508585532407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46004.508585532407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46004.508585532407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46004.508585532407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46004.508585532407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46004.508585532407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46004.508585532407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46004.508585532407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46004.508585532407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46004.508585532407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46004.508585532407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46004.508585532407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46004.508585532407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46004.508585532407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46004.508585532407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46004.508585532407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46004.508585532407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46004.508585532407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46004.508585532407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46004.508585532407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46004.508585532407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46004.508585532407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46004.508585532407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46004.508585532407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46004.508585532407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46004.508585532407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46004.508585532407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46004.508585532407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46004.508585532407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46004.508585532407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46004.508585532407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46004.508585532407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46004.508585532407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46004.508585532407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46004.508585532407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46004.508585532407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46004.508585532407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46004.508585532407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46004.508585532407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46004.508585532407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46004.508585532407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46004.508585532407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46004.508585532407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46004.508585532407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46004.508585532407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46004.508585532407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46004.508585532407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46004.508585532407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46004.508585532407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46004.508585532407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46004.508585532407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46004.508585532407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46004.508585532407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46004.508585532407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46004.508585532407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46004.508585532407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46004.508585532407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46004.508585532407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46004.508585532407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46004.508585532407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46004.508585532407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46004.508585532407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46004.508585532407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46004.508585532407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46004.508585532407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46004.508585532407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46004.508585532407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46004.508585532407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46004.508585532407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46004.508585532407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46004.508585532407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46004.508585532407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46004.508585532407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46004.508585532407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46004.508585532407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46004.508585532407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46004.508585532407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46004.508585532407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46004.508585532407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46004.508585532407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46004.508585532407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46004.508585532407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46004.508585532407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46004.508585532407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46004.508585532407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46004.508585532407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46004.508585532407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46004.508585532407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46004.508585532407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46004.508585532407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46004.508585532407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46004.508585532407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46004.508585532407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46004.508585532407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46004.508585532407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46004.508585532407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46004.508585532407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46004.508585532407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46004.508585532407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46004.508585532407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46004.508585532407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46004.508585532407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46004.508585532407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46004.508585532407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46004.508585532407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46004.508585532407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46004.508585532407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46004.508585532407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46004.508585532407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46004.508585532407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46004.508585532407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46004.508585532407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46004.508585532407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46004.508585532407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46004.508585532407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46004.508585532407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46004.508585532407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46004.508585532407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46004.508585532407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46004.508585532407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46004.508585532407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46004.508585532407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46004.508585532407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46004.508585532407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46004.508585532407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46004.508585532407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46004.508585532407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46004.508585532407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46004.508585532407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46004.508585532407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46004.508585532407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46004.508585532407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46004.508585532407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46004.508585532407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46004.508585532407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46004.508585532407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46004.508585532407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46004.508585532407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46004.508585532407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46004.508585532407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46004.508585532407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46004.508585532407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46004.508585532407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46004.508585532407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46004.508585532407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46004.508585532407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46004.508585532407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46004.508585532407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46004.508585532407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46004.508585532407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46004.508585532407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46004.508585532407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46004.508585532407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46004.508585532407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46004.508585532407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46004.508585532407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46004.508585532407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46004.508585532407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46004.508585532407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46004.508585532407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46004.508585532407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46004.508585532407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46004.508585532407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46004.508585532407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46004.508585532407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46004.508585532407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46004.508585532407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46004.508585532407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46004.508585532407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46004.508585532407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46004.508585532407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46004.508585532407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46004.508585532407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46004.508585532407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46004.508585532407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46004.508585532407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46004.508585532407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46004.508585532407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46004.508585532407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46004.508585532407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46004.508585532407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46004.508585532407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46004.508585532407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46004.508585532407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46004.508585532407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46004.508585532407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46004.508585532407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46004.508585532407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46004.508585532407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46004.508585532407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46004.508585532407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46004.508585532407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46004.508585532407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46004.508585532407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46004.508585532407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46004.508585532407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46004.508585532407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46004.508585532407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46004.508585532407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46004.508585532407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46004.508585532407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46004.508585532407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46004.508585532407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46004.508585532407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46004.508585532407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46004.508585532407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46004.508585532407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46004.508585532407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46004.508585532407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46004.508585532407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46004.508585532407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46004.508585532407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46004.508585532407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46004.508585532407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46004.508585532407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46004.508585532407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46004.508585532407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46004.508585532407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46004.508585532407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46004.508585532407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46004.508585532407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46004.508585532407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46004.508585532407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46004.508585532407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46004.508585532407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46004.508585532407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46004.508585532407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46004.508585532407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46004.508585532407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46004.508585532407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46004.508585532407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46004.508585532407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46004.508585532407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46004.508585532407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46004.508585532407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46004.508585532407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46004.508585532407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46004.508585532407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46004.508585532407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46004.508585532407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46004.508585532407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46004.508585532407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46004.508585532407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46004.508585532407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46004.508585532407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46004.508585532407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46004.508585532407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46004.508585532407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46004.508585532407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46004.508585532407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46004.508585532407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46004.508585532407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46004.508585532407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46004.508585532407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46004.508585532407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46004.508585532407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46004.508585532407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46004.508585532407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46004.508585532407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46004.508585532407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46004.508585532407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46004.508585532407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46004.508585532407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46004.508585532407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46004.508585532407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46004.508585532407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46004.508585532407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46004.508585532407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46004.508585532407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46004.508585532407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46004.508585532407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46004.508585532407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46004.508585532407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46004.508585532407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46004.508585532407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46004.508585532407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46004.508585532407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46004.508585532407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46004.508585532407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46004.508585532407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46004.508585532407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46004.508585532407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46004.508585532407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46004.508585532407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46004.508585532407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46004.508585532407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46004.508585532407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46004.508585532407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46004.508585532407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46004.508585532407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46004.508585532407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46004.508585532407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46004.508585532407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46004.508585532407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46004.508585532407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46004.508585532407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46004.508585532407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46004.508585532407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46004.508585532407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46004.508585532407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46004.508585532407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46004.508585532407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46004.508585532407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46004.508585532407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46004.508585532407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46004.508585532407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46004.508585532407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46004.508585532407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46004.508585532407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46004.508585532407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46004.508585532407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46004.508585532407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46004.508585532407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46004.508585532407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46004.508585532407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46004.508585532407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46004.508585532407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46004.508585532407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46004.508585532407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46004.508585532407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46004.508585532407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46004.508585532407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46004.508585532407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46004.508585532407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46004.508585532407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46004.508585532407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46004.508585532407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46004.508585532407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46004.508585532407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46004.508585532407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46004.508585532407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46004.508585532407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46004.508585532407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46004.508585532407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46004.508585532407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46004.508585532407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46004.508585532407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46004.508585532407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46004.508585532407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46004.508585532407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46004.508585532407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46004.508585532407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46004.508585532407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46004.508585532407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46004.508585532407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46004.508585532407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46004.508585532407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46004.508585532407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46004.508585532407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46004.508585532407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46004.508585532407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46004.508585532407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46004.508585532407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46004.508585532407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46004.508585532407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46004.508585532407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46004.508585532407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46004.508585532407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46004.508585532407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46004.508585532407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46004.508585532407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46004.508585532407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46004.508585532407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46004.508585532407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46004.508585532407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46004.508585532407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46004.508585532407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46004.508585532407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46004.508585532407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46004.508585532407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46004.508585532407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46004.508585532407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46004.508585532407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46004.508585532407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46004.508585532407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46004.508585532407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46004.508585532407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46004.508585532407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46004.508585532407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46004.508585532407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46004.508585532407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46004.508585532407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46004.508585532407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46004.508585532407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46004.508585532407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46004.508585532407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46004.508585532407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46004.508585532407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46004.508585532407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46004.508585532407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46004.508585532407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46004.508585532407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46004.508585532407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46004.508585532407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46004.508585532407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46004.508585532407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46004.508585532407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46004.508585532407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46004.508585532407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46004.508585532407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46004.508585532407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46004.508585532407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46004.508585532407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46004.508585532407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46004.508585532407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46004.508585532407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46004.508585532407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46004.508585532407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46004.508585532407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46004.508585532407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46004.508585532407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46004.508585532407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46004.508585532407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46004.508585532407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46004.508585532407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46004.508585532407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46004.508585532407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46004.508585532407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46004.508585532407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46004.508585532407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46004.508585532407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46004.508585532407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46004.508585532407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46004.508585532407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46004.508585532407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46004.508585532407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46004.508585532407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46004.508585532407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46004.508585532407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46004.508585532407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46004.508585532407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46004.508585532407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46004.508585532407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46004.508585532407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46004.508585532407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46004.508585532407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46004.508585532407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46004.508585532407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46004.508585532407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46004.508585532407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46004.508585532407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46004.508585532407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46004.508585532407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46004.508585532407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46004.508585532407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46004.508585532407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46004.508585532407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46004.508585532407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46004.508585532407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46004.508585532407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46004.508585532407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46004.508585532407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46004.508585532407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46004.508585532407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46004.508585532407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46004.508585532407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46004.508585532407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46004.508585532407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46004.508585532407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46004.508585532407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46004.508585532407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46004.508585532407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46004.508585532407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46004.508585532407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46004.508585532407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46004.508585532407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46004.508585532407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46004.508585532407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46004.508585532407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46004.508585532407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46004.508585532407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46004.508585532407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46004.508585532407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46004.508585532407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46004.508585532407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46004.508585532407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46004.508585532407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46004.508585532407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46004.508585532407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46004.508585532407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46004.508585532407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46004.508585532407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46004.508585532407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46004.508585532407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46004.508585532407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46004.508585532407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46004.508585532407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46004.508585532407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46004.508585532407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46004.508585532407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46004.508585532407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46004.508585532407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46004.508585532407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46004.508585532407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46004.508585532407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46004.508585532407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46004.508585532407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46004.508585532407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46004.508585532407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46004.508585532407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46004.508585532407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46004.508585532407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46004.508585532407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46004.508585532407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46004.508585532407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46004.508585532407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46004.508585532407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46004.508585532407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46004.508585532407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46004.508585532407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46004.508585532407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46004.508585532407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46004.508585532407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46004.508585532407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46004.508585532407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46004.508585532407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46004.508585532407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46004.508585532407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46004.508585532407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46004.508585532407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46004.508585532407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46004.508585532407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46004.508585532407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46004.508585532407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46004.508585532407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46004.508585532407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46004.508585532407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46004.508585532407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46004.508585532407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46004.508585532407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46004.508585532407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46004.508585532407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46004.508585532407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46004.508585532407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46004.508585532407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46004.508585532407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46004.508585532407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46004.508585532407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46004.508585532407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46004.508585532407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46004.508585532407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46004.508585532407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46004.508585532407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46004.508585532407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46004.508585532407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46004.508585532407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46004.508585532407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46004.508585532407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46004.508585532407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46004.508585532407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46004.508585532407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46004.508585532407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46004.508585532407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46004.508585532407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46004.508585532407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46004.508585532407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46004.508585532407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46004.508585532407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46004.508585532407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46004.508585532407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46004.508585532407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46004.508585532407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46004.508585532407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46004.508585532407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46004.508585532407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46004.508585532407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46004.508585532407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46004.508585532407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46004.508585532407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46004.508585532407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46004.508585532407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46004.508585532407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46004.508585532407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46004.508585532407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46004.508585532407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46004.508585532407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46004.508585532407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46004.508585532407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46004.508585532407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46004.508585532407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46004.508585532407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46004.508585532407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46004.508585532407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46004.508585532407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46004.508585532407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46004.508585532407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46004.508585532407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46004.508585532407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46004.508585532407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46004.508585532407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46004.508585532407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46004.508585532407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46004.508585532407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46004.508585532407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46004.508585532407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46004.508585532407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46004.508585532407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46004.508585532407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46004.508585532407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46004.508585532407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46004.508585532407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46004.508585532407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46004.508585532407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46004.508585532407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46004.508585532407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46004.508585532407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46004.508585532407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46004.508585532407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46004.508585532407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46004.508585532407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46004.508585532407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46004.508585532407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46004.508585532407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46004.508585532407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46004.508585532407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46004.508585532407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46004.508585532407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46004.508585532407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46004.508585532407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46004.508585532407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46004.508585532407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46004.508585532407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46004.508585532407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46004.508585532407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46004.508585532407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46004.508585532407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46004.508585532407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46004.508585532407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46004.508585532407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46004.508585532407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46004.508585532407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46004.508585532407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46004.508585532407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46004.508585532407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46004.508585532407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46004.508585532407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46004.508585532407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46004.508585532407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46004.508585532407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46004.508585532407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46004.508585532407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46004.508585532407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46004.508585532407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46004.508585532407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46004.508585532407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46004.508585532407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46004.508585532407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46004.508585532407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46004.508585532407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46004.508585532407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46004.508585532407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46004.508585532407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46004.508585532407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46004.508585532407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46004.508585532407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46004.508585532407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46004.508585532407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301.02786793981068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5.7144420138865826</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46004.508585532407</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5.853923610993661E-2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3.6085532403376419E-2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1.4210532404831611E-2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46004.508585532407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46004.508585532407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46004.508585532407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46004.508585532407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46004.508585532407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46004.508585532407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46004.508585532407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46004.508585532407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46004.508585532407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46004.508585532407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46004.508585532407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46004.508585532407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46004.508585532407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46004.508585532407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46004.508585532407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46004.508585532407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46004.508585532407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46004.508585532407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46004.508585532407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46004.508585532407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46004.508585532407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46004.508585532407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46004.508585532407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46004.508585532407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46004.508585532407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46004.508585532407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46004.508585532407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46004.508585532407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46004.508585532407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46004.508585532407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46004.508585532407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46004.508585532407</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E10" sqref="E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112.67652534721856</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78.319708217590232</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55.847474421294464</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23.1352869212933</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7.4010971064781188</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2.3890716435198556</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99">
        <v>1</v>
      </c>
      <c r="D8" s="151" t="s">
        <v>35228</v>
      </c>
      <c r="E8" s="99" t="s">
        <v>39106</v>
      </c>
      <c r="F8" s="152">
        <v>46004.472986111112</v>
      </c>
      <c r="G8" s="153">
        <f t="shared" ref="G8:G49" ca="1" si="3">IFERROR(NOW()-F8,"")</f>
        <v>3.5599421295046341E-2</v>
      </c>
      <c r="H8" s="152">
        <v>46004.466736111113</v>
      </c>
      <c r="I8" s="37" t="str">
        <f>IFERROR(VLOOKUP(D8,[1]DB!A:F,6,0),"")</f>
        <v>Generator-SG</v>
      </c>
      <c r="J8" s="37" t="str">
        <f>IFERROR(VLOOKUP(D8,[1]DB!A:G,7,0),"")</f>
        <v>Dead</v>
      </c>
      <c r="K8" s="151" t="s">
        <v>39148</v>
      </c>
      <c r="L8" s="151" t="str">
        <f>IFERROR(VLOOKUP(D8,[1]DB!A:I,9,0),"")</f>
        <v>Latis</v>
      </c>
      <c r="M8" s="151"/>
    </row>
    <row r="9" spans="1:13">
      <c r="A9" s="151" t="s">
        <v>39149</v>
      </c>
      <c r="B9" s="37" t="str">
        <f>IFERROR(VLOOKUP(D9,[1]DB!A:K,11,0),"")</f>
        <v>R5</v>
      </c>
      <c r="C9" s="151">
        <v>4</v>
      </c>
      <c r="D9" s="102" t="s">
        <v>38218</v>
      </c>
      <c r="E9" s="99" t="s">
        <v>39106</v>
      </c>
      <c r="F9" s="152">
        <v>46004.477141203701</v>
      </c>
      <c r="G9" s="153">
        <f t="shared" ca="1" si="3"/>
        <v>3.1444328706129454E-2</v>
      </c>
      <c r="H9" s="152">
        <v>46004.466724537036</v>
      </c>
      <c r="I9" s="37" t="str">
        <f>IFERROR(VLOOKUP(D9,[1]DB!A:F,6,0),"")</f>
        <v>SCECO</v>
      </c>
      <c r="J9" s="37" t="str">
        <f>IFERROR(VLOOKUP(D9,[1]DB!A:G,7,0),"")</f>
        <v>Haj Removal</v>
      </c>
      <c r="K9" s="151" t="s">
        <v>39150</v>
      </c>
      <c r="L9" s="151" t="str">
        <f>IFERROR(VLOOKUP(D9,[1]DB!A:I,9,0),"")</f>
        <v>Latis</v>
      </c>
      <c r="M9" s="151"/>
    </row>
    <row r="10" spans="1:13">
      <c r="A10" s="151"/>
      <c r="B10" s="151" t="str">
        <f>IFERROR(VLOOKUP(D10,[1]DB!A:K,11,0),"")</f>
        <v/>
      </c>
      <c r="C10" s="151"/>
      <c r="D10" s="151"/>
      <c r="E10" s="151"/>
      <c r="F10" s="152"/>
      <c r="G10" s="153">
        <f t="shared" ca="1" si="3"/>
        <v>46004.508585532407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46004.508585532407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46004.508585532407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46004.508585532407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46004.508585532407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46004.508585532407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46004.508585532407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46004.508585532407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46004.508585532407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46004.508585532407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46004.508585532407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46004.508585532407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46004.508585532407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46004.508585532407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46004.508585532407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46004.508585532407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46004.508585532407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46004.508585532407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46004.508585532407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46004.508585532407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46004.508585532407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46004.508585532407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46004.508585532407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46004.508585532407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46004.508585532407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46004.508585532407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46004.508585532407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46004.508585532407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46004.508585532407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46004.508585532407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46004.508585532407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46004.508585532407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46004.508585532407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46004.508585532407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46004.508585532407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46004.508585532407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46004.508585532407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46004.508585532407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46004.508585532407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46004.508585532407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ref="G50:G56" ca="1" si="4">IFERROR(NOW()-F50,"")</f>
        <v>46004.508585532407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46004.508585532407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46004.508585532407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46004.508585532407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46004.508585532407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46004.508585532407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46004.508585532407</v>
      </c>
      <c r="H56" s="152"/>
      <c r="I56" s="151" t="str">
        <f>IFERROR(VLOOKUP(D56,[1]DB!A:F,6,0),"")</f>
        <v/>
      </c>
      <c r="J56" s="151" t="str">
        <f>IFERROR(VLOOKUP(D56,[1]DB!A:G,7,0),"")</f>
        <v/>
      </c>
      <c r="K56" s="151"/>
      <c r="L56" s="151" t="str">
        <f>IFERROR(VLOOKUP(D56,[1]DB!A:I,9,0),"")</f>
        <v/>
      </c>
      <c r="M56" s="151"/>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9"/>
  <sheetViews>
    <sheetView workbookViewId="0">
      <selection activeCell="K7" sqref="K7"/>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57" t="s">
        <v>5400</v>
      </c>
      <c r="C2" s="158">
        <v>1</v>
      </c>
      <c r="D2" s="157" t="s">
        <v>30983</v>
      </c>
      <c r="E2" s="159" t="s">
        <v>39106</v>
      </c>
      <c r="F2" s="160">
        <v>46004.146354166667</v>
      </c>
      <c r="G2" s="161">
        <v>0.20978009259259259</v>
      </c>
      <c r="H2" s="160">
        <v>46004.504236111112</v>
      </c>
      <c r="I2" s="157" t="s">
        <v>22</v>
      </c>
      <c r="J2" s="157" t="s">
        <v>65</v>
      </c>
      <c r="K2" s="162" t="s">
        <v>39152</v>
      </c>
      <c r="L2" s="163" t="s">
        <v>8215</v>
      </c>
    </row>
    <row r="3" spans="1:16382" ht="31.5" customHeight="1">
      <c r="A3" s="113" t="s">
        <v>39153</v>
      </c>
      <c r="B3" s="114" t="str">
        <f>IFERROR(VLOOKUP(D3,DB!A:K,11,0),"")</f>
        <v>R6</v>
      </c>
      <c r="C3" s="115">
        <v>1</v>
      </c>
      <c r="D3" s="114" t="s">
        <v>34924</v>
      </c>
      <c r="E3" s="136" t="s">
        <v>39106</v>
      </c>
      <c r="F3" s="116">
        <v>46004.33121527778</v>
      </c>
      <c r="G3" s="72">
        <f ca="1">IFERROR(NOW()-F3,"-")</f>
        <v>0.1773702546270215</v>
      </c>
      <c r="H3" s="116">
        <v>46004.331180555557</v>
      </c>
      <c r="I3" s="114" t="str">
        <f>IFERROR(VLOOKUP(D3,DB!A:F,6,0),"")</f>
        <v>SCECO</v>
      </c>
      <c r="J3" s="114" t="str">
        <f>IFERROR(VLOOKUP(D3,DB!A:G,7,0),"")</f>
        <v>In progress</v>
      </c>
      <c r="K3" s="117" t="s">
        <v>39154</v>
      </c>
      <c r="L3" s="131" t="str">
        <f>IFERROR(VLOOKUP(D3,DB!A:I,9,0),"")</f>
        <v>Latis</v>
      </c>
    </row>
    <row r="4" spans="1:16382" ht="31.5" customHeight="1">
      <c r="A4" s="113"/>
      <c r="B4" s="114" t="str">
        <f>IFERROR(VLOOKUP(D4,DB!A:K,11,0),"")</f>
        <v/>
      </c>
      <c r="C4" s="115"/>
      <c r="D4" s="114"/>
      <c r="E4" s="136"/>
      <c r="F4" s="116"/>
      <c r="G4" s="72">
        <f t="shared" ref="G4:G37" ca="1" si="0">IFERROR(NOW()-F4,"-")</f>
        <v>46004.508585532407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46004.508585532407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46004.508585532407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46004.508585532407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46004.508585532407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46004.508585532407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46004.508585532407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46004.508585532407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46004.508585532407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46004.508585532407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46004.508585532407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46004.508585532407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46004.508585532407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46004.508585532407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46004.508585532407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46004.508585532407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46004.508585532407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46004.508585532407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46004.508585532407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46004.508585532407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46004.508585532407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46004.508585532407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46004.508585532407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46004.508585532407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46004.508585532407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46004.508585532407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46004.508585532407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46004.508585532407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46004.508585532407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46004.508585532407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46004.508585532407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46004.508585532407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46004.508585532407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46004.508585532407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ref="G38:G101" ca="1" si="1">IFERROR(NOW()-F38,"-")</f>
        <v>46004.508585532407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46004.508585532407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46004.508585532407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46004.508585532407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46004.508585532407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46004.508585532407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46004.508585532407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46004.508585532407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46004.508585532407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46004.508585532407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46004.508585532407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46004.508585532407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46004.508585532407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46004.508585532407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46004.508585532407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46004.508585532407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46004.508585532407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46004.508585532407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46004.508585532407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46004.508585532407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46004.508585532407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46004.508585532407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46004.508585532407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46004.508585532407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46004.508585532407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46004.508585532407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46004.508585532407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46004.508585532407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46004.508585532407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46004.508585532407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46004.508585532407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46004.508585532407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46004.508585532407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46004.508585532407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46004.508585532407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46004.508585532407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46004.508585532407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46004.508585532407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46004.508585532407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46004.508585532407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46004.508585532407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46004.508585532407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46004.508585532407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46004.508585532407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46004.508585532407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46004.508585532407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46004.508585532407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46004.508585532407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46004.508585532407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46004.508585532407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46004.508585532407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46004.508585532407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46004.508585532407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46004.508585532407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46004.508585532407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46004.508585532407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46004.508585532407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46004.508585532407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46004.508585532407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46004.508585532407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46004.508585532407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46004.508585532407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46004.508585532407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46004.508585532407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ref="G102:G165" ca="1" si="2">IFERROR(NOW()-F102,"-")</f>
        <v>46004.508585532407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46004.508585532407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46004.508585532407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46004.508585532407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46004.508585532407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46004.508585532407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46004.508585532407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46004.508585532407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46004.508585532407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46004.508585532407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46004.508585532407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46004.508585532407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46004.508585532407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46004.508585532407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46004.508585532407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46004.508585532407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46004.508585532407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46004.508585532407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46004.508585532407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46004.508585532407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46004.508585532407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46004.508585532407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46004.508585532407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46004.508585532407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46004.508585532407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46004.508585532407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46004.508585532407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46004.508585532407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46004.508585532407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46004.508585532407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46004.508585532407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46004.508585532407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46004.508585532407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46004.508585532407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46004.508585532407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46004.508585532407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46004.508585532407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46004.508585532407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46004.508585532407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46004.508585532407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46004.508585532407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46004.508585532407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46004.508585532407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46004.508585532407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46004.508585532407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46004.508585532407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46004.508585532407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46004.508585532407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46004.508585532407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46004.508585532407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46004.508585532407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46004.508585532407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46004.508585532407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46004.508585532407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46004.508585532407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46004.508585532407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46004.508585532407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46004.508585532407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46004.508585532407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46004.508585532407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46004.508585532407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46004.508585532407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46004.508585532407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46004.508585532407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ref="G166:G229" ca="1" si="3">IFERROR(NOW()-F166,"-")</f>
        <v>46004.508585532407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46004.508585532407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46004.508585532407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46004.508585532407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46004.508585532407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46004.508585532407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46004.508585532407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46004.508585532407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46004.508585532407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46004.508585532407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46004.508585532407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46004.508585532407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46004.508585532407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46004.508585532407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46004.508585532407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46004.508585532407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46004.508585532407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46004.508585532407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46004.508585532407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46004.508585532407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46004.508585532407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46004.508585532407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46004.508585532407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46004.508585532407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46004.508585532407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46004.508585532407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46004.508585532407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46004.508585532407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46004.508585532407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46004.508585532407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46004.508585532407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46004.508585532407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46004.508585532407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46004.508585532407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46004.508585532407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46004.508585532407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46004.508585532407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46004.508585532407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46004.508585532407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46004.508585532407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46004.508585532407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46004.508585532407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46004.508585532407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46004.508585532407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46004.508585532407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46004.508585532407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46004.508585532407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46004.508585532407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46004.508585532407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46004.508585532407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46004.508585532407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46004.508585532407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46004.508585532407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46004.508585532407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46004.508585532407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46004.508585532407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46004.508585532407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46004.508585532407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46004.508585532407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46004.508585532407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46004.508585532407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46004.508585532407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46004.508585532407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46004.508585532407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ref="G230:G293" ca="1" si="4">IFERROR(NOW()-F230,"-")</f>
        <v>46004.508585532407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46004.508585532407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46004.508585532407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46004.508585532407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46004.508585532407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46004.508585532407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46004.508585532407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46004.508585532407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46004.508585532407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46004.508585532407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46004.508585532407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46004.508585532407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46004.508585532407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46004.508585532407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46004.508585532407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46004.508585532407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46004.508585532407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46004.508585532407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46004.508585532407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46004.508585532407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46004.508585532407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46004.508585532407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46004.508585532407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46004.508585532407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46004.508585532407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46004.508585532407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46004.508585532407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46004.508585532407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46004.508585532407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46004.508585532407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46004.508585532407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46004.508585532407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46004.508585532407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46004.508585532407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46004.508585532407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46004.508585532407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46004.508585532407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46004.508585532407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46004.508585532407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46004.508585532407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46004.508585532407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46004.508585532407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46004.508585532407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46004.508585532407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46004.508585532407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46004.508585532407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46004.508585532407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46004.508585532407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46004.508585532407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46004.508585532407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46004.508585532407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46004.508585532407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46004.508585532407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46004.508585532407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46004.508585532407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46004.508585532407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46004.508585532407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46004.508585532407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46004.508585532407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46004.508585532407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46004.508585532407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46004.508585532407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46004.508585532407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46004.508585532407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ref="G294:G357" ca="1" si="5">IFERROR(NOW()-F294,"-")</f>
        <v>46004.508585532407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46004.508585532407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46004.508585532407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46004.508585532407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46004.508585532407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46004.508585532407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46004.508585532407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46004.508585532407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46004.508585532407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46004.508585532407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46004.508585532407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46004.508585532407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46004.508585532407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46004.508585532407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46004.508585532407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46004.508585532407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46004.508585532407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46004.508585532407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46004.508585532407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46004.508585532407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46004.508585532407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46004.508585532407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46004.508585532407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46004.508585532407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46004.508585532407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46004.508585532407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46004.508585532407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46004.508585532407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46004.508585532407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46004.508585532407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46004.508585532407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46004.508585532407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46004.508585532407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46004.508585532407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46004.508585532407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46004.508585532407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46004.508585532407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46004.508585532407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46004.508585532407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46004.508585532407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46004.508585532407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46004.508585532407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46004.508585532407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46004.508585532407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46004.508585532407</v>
      </c>
      <c r="H338" s="116"/>
      <c r="I338" s="114" t="str">
        <f>IFERROR(VLOOKUP(D338,DB!A:F,6,0),"")</f>
        <v/>
      </c>
      <c r="J338" s="114" t="str">
        <f>IFERROR(VLOOKUP(D338,DB!A:G,7,0),"")</f>
        <v/>
      </c>
      <c r="K338" s="117"/>
      <c r="L338" s="131" t="str">
        <f>IFERROR(VLOOKUP(D338,DB!A:I,9,0),"")</f>
        <v/>
      </c>
    </row>
    <row r="339" spans="1:12" ht="31.5" customHeight="1">
      <c r="A339" s="137"/>
      <c r="B339" s="138" t="str">
        <f>IFERROR(VLOOKUP(D339,DB!A:K,11,0),"")</f>
        <v/>
      </c>
      <c r="C339" s="139"/>
      <c r="D339" s="138"/>
      <c r="E339" s="136"/>
      <c r="F339" s="140"/>
      <c r="G339" s="141">
        <f t="shared" ca="1" si="5"/>
        <v>46004.508585532407</v>
      </c>
      <c r="H339" s="140"/>
      <c r="I339" s="138" t="str">
        <f>IFERROR(VLOOKUP(D339,DB!A:F,6,0),"")</f>
        <v/>
      </c>
      <c r="J339" s="138" t="str">
        <f>IFERROR(VLOOKUP(D339,DB!A:G,7,0),"")</f>
        <v/>
      </c>
      <c r="K339" s="142"/>
      <c r="L339" s="143" t="str">
        <f>IFERROR(VLOOKUP(D339,DB!A:I,9,0),"")</f>
        <v/>
      </c>
    </row>
  </sheetData>
  <dataValidations count="2">
    <dataValidation allowBlank="1" showInputMessage="1" showErrorMessage="1" sqref="E1" xr:uid="{9E1BC488-8814-4F8A-8DBE-742B3278AB71}"/>
    <dataValidation type="list" allowBlank="1" showInputMessage="1" showErrorMessage="1" sqref="E3:E3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