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5400" documentId="120_S{2AC9BD13-BADA-5192-A53E-5A8FF88502F6}" xr6:coauthVersionLast="47" xr6:coauthVersionMax="47" xr10:uidLastSave="{E76396D0-2B8B-4848-9247-CC65503ED274}"/>
  <bookViews>
    <workbookView xWindow="-120" yWindow="-120" windowWidth="38640" windowHeight="21120" firstSheet="3"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3" i="5" l="1"/>
  <c r="G13" i="5"/>
  <c r="I13" i="5"/>
  <c r="J13" i="5"/>
  <c r="L13" i="5"/>
  <c r="B14" i="5"/>
  <c r="G14" i="5"/>
  <c r="I14" i="5"/>
  <c r="J14" i="5"/>
  <c r="L14" i="5"/>
  <c r="B10" i="5"/>
  <c r="G10" i="5"/>
  <c r="I10" i="5"/>
  <c r="J10" i="5"/>
  <c r="L10" i="5"/>
  <c r="B11" i="5"/>
  <c r="G11" i="5"/>
  <c r="I11" i="5"/>
  <c r="J11" i="5"/>
  <c r="L11" i="5"/>
  <c r="B12" i="5"/>
  <c r="G12" i="5"/>
  <c r="I12" i="5"/>
  <c r="J12" i="5"/>
  <c r="L12" i="5"/>
  <c r="L3" i="1"/>
  <c r="J3" i="1"/>
  <c r="I3" i="1"/>
  <c r="G3" i="1"/>
  <c r="B3" i="1"/>
  <c r="B5" i="5"/>
  <c r="G5" i="5"/>
  <c r="I5" i="5"/>
  <c r="J5" i="5"/>
  <c r="L5"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6" i="5"/>
  <c r="G7" i="5"/>
  <c r="G8" i="5"/>
  <c r="G9" i="5"/>
  <c r="G15" i="5"/>
  <c r="G16" i="5"/>
  <c r="G17" i="5"/>
  <c r="G18" i="5"/>
  <c r="G19" i="5"/>
  <c r="G20" i="5"/>
  <c r="G21" i="5"/>
  <c r="G22" i="5"/>
  <c r="G23" i="5"/>
  <c r="G24"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G2" i="5"/>
  <c r="I3" i="5"/>
  <c r="B6" i="5"/>
  <c r="I6" i="5"/>
  <c r="J6" i="5"/>
  <c r="L6" i="5"/>
  <c r="B7" i="5"/>
  <c r="I7" i="5"/>
  <c r="J7" i="5"/>
  <c r="L7" i="5"/>
  <c r="B8" i="5"/>
  <c r="I8" i="5"/>
  <c r="J8" i="5"/>
  <c r="L8" i="5"/>
  <c r="B9" i="5"/>
  <c r="I9" i="5"/>
  <c r="J9" i="5"/>
  <c r="L9"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alcChain>
</file>

<file path=xl/sharedStrings.xml><?xml version="1.0" encoding="utf-8"?>
<sst xmlns="http://schemas.openxmlformats.org/spreadsheetml/2006/main" count="180297" uniqueCount="39120">
  <si>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</si>
  <si>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</si>
  <si>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</si>
  <si>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</si>
  <si>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</si>
  <si>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</si>
  <si>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</si>
  <si>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</si>
  <si>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</si>
  <si>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</si>
  <si>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</si>
  <si>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</si>
  <si>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</si>
  <si>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</si>
  <si>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</si>
  <si>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</si>
  <si>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</si>
  <si>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</si>
  <si>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</si>
  <si>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</si>
  <si>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</si>
  <si>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</si>
  <si>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</si>
  <si>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</si>
  <si>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</si>
  <si>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</si>
  <si>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</si>
  <si>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</si>
  <si>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</si>
  <si>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</si>
  <si>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</si>
  <si>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</si>
  <si>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</si>
  <si>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</si>
  <si>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</si>
  <si>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</si>
  <si>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</si>
  <si>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</si>
  <si>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</si>
  <si>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</si>
  <si>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</si>
  <si>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</si>
  <si>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</si>
  <si>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</si>
  <si>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</si>
  <si>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</si>
  <si>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</si>
  <si>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</si>
  <si>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</si>
  <si>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</si>
  <si>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</si>
  <si>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</si>
  <si>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</si>
  <si>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</si>
  <si>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</si>
  <si>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</si>
  <si>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</si>
  <si>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</si>
  <si>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</si>
  <si>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</si>
  <si>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</si>
  <si>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</si>
  <si>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</si>
  <si>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</si>
  <si>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</si>
  <si>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</si>
  <si>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</si>
  <si>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</si>
  <si>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</si>
  <si>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</si>
  <si>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</si>
  <si>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</si>
  <si>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</si>
  <si>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</si>
  <si>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</si>
  <si>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</si>
  <si>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</si>
  <si>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</si>
  <si>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</si>
  <si>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</si>
  <si>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</si>
  <si>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</si>
  <si>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</si>
  <si>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</si>
  <si>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</si>
  <si>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</si>
  <si>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</si>
  <si>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</si>
  <si>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</si>
  <si>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</si>
  <si>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</si>
  <si>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</si>
  <si>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</si>
  <si>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</si>
  <si>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</si>
  <si>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</si>
  <si>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</si>
  <si>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</si>
  <si>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</si>
  <si>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</si>
  <si>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</si>
  <si>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</si>
  <si>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</si>
  <si>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</si>
  <si>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</si>
  <si>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</si>
  <si>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</si>
  <si>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</si>
  <si>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</si>
  <si>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</si>
  <si>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</si>
  <si>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</si>
  <si>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</si>
  <si>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</si>
  <si>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</si>
  <si>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</si>
  <si>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</si>
  <si>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</si>
  <si>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</si>
  <si>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</si>
  <si>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</si>
  <si>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</si>
  <si>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</si>
  <si>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</si>
  <si>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</si>
  <si>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</si>
  <si>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</si>
  <si>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</si>
  <si>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</si>
  <si>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</si>
  <si>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</si>
  <si>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</si>
  <si>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</si>
  <si>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</si>
  <si>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</si>
  <si>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</si>
  <si>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</si>
  <si>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</si>
  <si>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</si>
  <si>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</si>
  <si>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</si>
  <si>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</si>
  <si>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</si>
  <si>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</si>
  <si>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</si>
  <si>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</si>
  <si>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</si>
  <si>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</si>
  <si>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</si>
  <si>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</si>
  <si>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</si>
  <si>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</si>
  <si>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</si>
  <si>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</si>
  <si>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</si>
  <si>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</si>
  <si>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</si>
  <si>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</si>
  <si>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</si>
  <si>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</si>
  <si>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</si>
  <si>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</si>
  <si>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</si>
  <si>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</si>
  <si>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</si>
  <si>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</si>
  <si>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</si>
  <si>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</si>
  <si>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</si>
  <si>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</si>
  <si>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</si>
  <si>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</si>
  <si>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</si>
  <si>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</si>
  <si>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</si>
  <si>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</si>
  <si>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</si>
  <si>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</si>
  <si>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</si>
  <si>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</si>
  <si>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</si>
  <si>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</si>
  <si>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</si>
  <si>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</si>
  <si>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</si>
  <si>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</si>
  <si>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</si>
  <si>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</si>
  <si>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</si>
  <si>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</si>
  <si>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</si>
  <si>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</si>
  <si>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</si>
  <si>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</si>
  <si>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</si>
  <si>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</si>
  <si>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</si>
  <si>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</si>
  <si>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</si>
  <si>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</si>
  <si>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</si>
  <si>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</si>
  <si>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</si>
  <si>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</si>
  <si>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</si>
  <si>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</si>
  <si>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</si>
  <si>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</si>
  <si>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</si>
  <si>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</si>
  <si>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</si>
  <si>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</si>
  <si>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</si>
  <si>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</si>
  <si>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</si>
  <si>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</si>
  <si>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</si>
  <si>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</si>
  <si>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</si>
  <si>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</si>
  <si>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</si>
  <si>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</si>
  <si>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</si>
  <si>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</si>
  <si>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</si>
  <si>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</si>
  <si>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</si>
  <si>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</si>
  <si>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</si>
  <si>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</si>
  <si>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</si>
  <si>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</si>
  <si>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</si>
  <si>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</si>
  <si>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</si>
  <si>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</si>
  <si>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</si>
  <si>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</si>
  <si>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</si>
  <si>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</si>
  <si>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</si>
  <si>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</si>
  <si>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</si>
  <si>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</si>
  <si>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</si>
  <si>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</si>
  <si>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</si>
  <si>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</si>
  <si>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</si>
  <si>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</si>
  <si>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</si>
  <si>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</si>
  <si>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</si>
  <si>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</si>
  <si>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</si>
  <si>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</si>
  <si>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</si>
  <si>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</si>
  <si>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</si>
  <si>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</si>
  <si>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</si>
  <si>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</si>
  <si>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</si>
  <si>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</si>
  <si>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</si>
  <si>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</si>
  <si>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</si>
  <si>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</si>
  <si>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</si>
  <si>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</si>
  <si>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</si>
  <si>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</si>
  <si>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</si>
  <si>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</si>
  <si>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</si>
  <si>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</si>
  <si>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</si>
  <si>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</si>
  <si>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</si>
  <si>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</si>
  <si>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</si>
  <si>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</si>
  <si>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</si>
  <si>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</si>
  <si>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</si>
  <si>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</si>
  <si>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</si>
  <si>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</si>
  <si>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</si>
  <si>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</si>
  <si>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</si>
  <si>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</si>
  <si>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</si>
  <si>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</si>
  <si>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</si>
  <si>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</si>
  <si>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</si>
  <si>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</si>
  <si>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</si>
  <si>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</si>
  <si>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</si>
  <si>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</si>
  <si>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</si>
  <si>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</si>
  <si>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</si>
  <si>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</si>
  <si>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</si>
  <si>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</si>
  <si>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</si>
  <si>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</si>
  <si>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</si>
  <si>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</si>
  <si>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</si>
  <si>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</si>
  <si>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</si>
  <si>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</si>
  <si>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</si>
  <si>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</si>
  <si>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</si>
  <si>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</si>
  <si>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</si>
  <si>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</si>
  <si>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</si>
  <si>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</si>
  <si>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</si>
  <si>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</si>
  <si>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</si>
  <si>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</si>
  <si>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</si>
  <si>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</si>
  <si>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</si>
  <si>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</si>
  <si>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</si>
  <si>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</si>
  <si>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</si>
  <si>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</si>
  <si>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</si>
  <si>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</si>
  <si>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</si>
  <si>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</si>
  <si>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</si>
  <si>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</si>
  <si>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</si>
  <si>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</si>
  <si>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</si>
  <si>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</si>
  <si>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</si>
  <si>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</si>
  <si>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</si>
  <si>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</si>
  <si>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</si>
  <si>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</si>
  <si>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</si>
  <si>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</si>
  <si>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</si>
  <si>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</si>
  <si>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</si>
  <si>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</si>
  <si>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</si>
  <si>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</si>
  <si>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</si>
  <si>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</si>
  <si>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</si>
  <si>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</si>
  <si>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</si>
  <si>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</si>
  <si>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</si>
  <si>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</si>
  <si>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</si>
  <si>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</si>
  <si>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</si>
  <si>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</si>
  <si>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</si>
  <si>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</si>
  <si>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</si>
  <si>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</si>
  <si>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</si>
  <si>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</si>
  <si>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</si>
  <si>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</si>
  <si>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</si>
  <si>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</si>
  <si>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</si>
  <si>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</si>
  <si>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</si>
  <si>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</si>
  <si>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</si>
  <si>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</si>
  <si>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</si>
  <si>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</si>
  <si>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</si>
  <si>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</si>
  <si>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</si>
  <si>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</si>
  <si>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</si>
  <si>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</si>
  <si>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</si>
  <si>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</si>
  <si>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</si>
  <si>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</si>
  <si>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</si>
  <si>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</si>
  <si>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</si>
  <si>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</si>
  <si>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</si>
  <si>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</si>
  <si>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</si>
  <si>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</si>
  <si>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</si>
  <si>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</si>
  <si>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</si>
  <si>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</si>
  <si>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</si>
  <si>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</si>
  <si>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</si>
  <si>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</si>
  <si>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</si>
  <si>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</si>
  <si>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</si>
  <si>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</si>
  <si>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</si>
  <si>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</si>
  <si>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</si>
  <si>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</si>
  <si>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</si>
  <si>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</si>
  <si>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</si>
  <si>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</si>
  <si>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</si>
  <si>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</si>
  <si>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</si>
  <si>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</si>
  <si>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</si>
  <si>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</si>
  <si>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</si>
  <si>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</si>
  <si>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</si>
  <si>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</si>
  <si>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</si>
  <si>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</si>
  <si>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</si>
  <si>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</si>
  <si>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</si>
  <si>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</si>
  <si>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</si>
  <si>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</si>
  <si>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</si>
  <si>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</si>
  <si>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</si>
  <si>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</si>
  <si>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</si>
  <si>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</si>
  <si>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</si>
  <si>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</si>
  <si>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</si>
  <si>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</si>
  <si>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</si>
  <si>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</si>
  <si>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</si>
  <si>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</si>
  <si>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</si>
  <si>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</si>
  <si>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</si>
  <si>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</si>
  <si>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</si>
  <si>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</si>
  <si>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</si>
  <si>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</si>
  <si>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</si>
  <si>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</si>
  <si>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</si>
  <si>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</si>
  <si>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</si>
  <si>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</si>
  <si>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</si>
  <si>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</si>
  <si>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</si>
  <si>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</si>
  <si>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</si>
  <si>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</si>
  <si>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</si>
  <si>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</si>
  <si>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</si>
  <si>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</si>
  <si>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</si>
  <si>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</si>
  <si>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</si>
  <si>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</si>
  <si>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</si>
  <si>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</si>
  <si>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</si>
  <si>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</si>
  <si>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</si>
  <si>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</si>
  <si>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</si>
  <si>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</si>
  <si>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</si>
  <si>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</si>
  <si>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</si>
  <si>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</si>
  <si>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</si>
  <si>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</si>
  <si>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</si>
  <si>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</si>
  <si>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</si>
  <si>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</si>
  <si>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</si>
  <si>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</si>
  <si>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</si>
  <si>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</si>
  <si>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</si>
  <si>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</si>
  <si>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</si>
  <si>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</si>
  <si>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</si>
  <si>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</si>
  <si>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</si>
  <si>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</si>
  <si>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</si>
  <si>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</si>
  <si>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</si>
  <si>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</si>
  <si>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</si>
  <si>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</si>
  <si>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</si>
  <si>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</si>
  <si>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</si>
  <si>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</si>
  <si>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</si>
  <si>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</si>
  <si>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</si>
  <si>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</si>
  <si>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</si>
  <si>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</si>
  <si>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</si>
  <si>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</si>
  <si>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</si>
  <si>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</si>
  <si>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</si>
  <si>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</si>
  <si>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</si>
  <si>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</si>
  <si>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</si>
  <si>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</si>
  <si>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</si>
  <si>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</si>
  <si>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</si>
  <si>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</si>
  <si>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</si>
  <si>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</si>
  <si>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</si>
  <si>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</si>
  <si>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</si>
  <si>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</si>
  <si>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</si>
  <si>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</si>
  <si>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</si>
  <si>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</si>
  <si>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</si>
  <si>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</si>
  <si>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</si>
  <si>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</si>
  <si>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</si>
  <si>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</si>
  <si>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</si>
  <si>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</si>
  <si>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</si>
  <si>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</si>
  <si>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</si>
  <si>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</si>
  <si>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</si>
  <si>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</si>
  <si>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</si>
  <si>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</si>
  <si>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</si>
  <si>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</si>
  <si>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</si>
  <si>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</si>
  <si>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</si>
  <si>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</si>
  <si>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</si>
  <si>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</si>
  <si>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</si>
  <si>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</si>
  <si>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</si>
  <si>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</si>
  <si>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</si>
  <si>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</si>
  <si>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</si>
  <si>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</si>
  <si>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</si>
  <si>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</si>
  <si>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</si>
  <si>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</si>
  <si>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</si>
  <si>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</si>
  <si>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</si>
  <si>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</si>
  <si>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</si>
  <si>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</si>
  <si>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</si>
  <si>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</si>
  <si>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</si>
  <si>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</si>
  <si>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</si>
  <si>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</si>
  <si>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</si>
  <si>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</si>
  <si>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</si>
  <si>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</si>
  <si>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</si>
  <si>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</si>
  <si>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</si>
  <si>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</si>
  <si>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</si>
  <si>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</si>
  <si>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</si>
  <si>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</si>
  <si>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</si>
  <si>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</si>
  <si>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</si>
  <si>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</si>
  <si>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</si>
  <si>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</si>
  <si>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</si>
  <si>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</si>
  <si>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</si>
  <si>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</si>
  <si>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</si>
  <si>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</si>
  <si>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</si>
  <si>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</si>
  <si>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</si>
  <si>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</si>
  <si>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</si>
  <si>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</si>
  <si>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</si>
  <si>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</si>
  <si>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</si>
  <si>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</si>
  <si>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</si>
  <si>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</si>
  <si>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</si>
  <si>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</si>
  <si>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</si>
  <si>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</si>
  <si>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</si>
  <si>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</si>
  <si>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</si>
  <si>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</si>
  <si>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</si>
  <si>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</si>
  <si>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</si>
  <si>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</si>
  <si>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</si>
  <si>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</si>
  <si>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</si>
  <si>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</si>
  <si>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</si>
  <si>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</si>
  <si>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</si>
  <si>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</si>
  <si>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</si>
  <si>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</si>
  <si>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</si>
  <si>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</si>
  <si>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</si>
  <si>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</si>
  <si>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</si>
  <si>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</si>
  <si>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</si>
  <si>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</si>
  <si>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</si>
  <si>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</si>
  <si>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</si>
  <si>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</si>
  <si>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</si>
  <si>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</si>
  <si>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</si>
  <si>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</si>
  <si>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</si>
  <si>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</si>
  <si>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</si>
  <si>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</si>
  <si>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</si>
  <si>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</si>
  <si>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</si>
  <si>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</si>
  <si>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</si>
  <si>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</si>
  <si>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</si>
  <si>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</si>
  <si>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</si>
  <si>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</si>
  <si>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</si>
  <si>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</si>
  <si>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</si>
  <si>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</si>
  <si>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</si>
  <si>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</si>
  <si>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</si>
  <si>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</si>
  <si>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</si>
  <si>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</si>
  <si>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</si>
  <si>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</si>
  <si>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</si>
  <si>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</si>
  <si>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</si>
  <si>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</si>
  <si>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</si>
  <si>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</si>
  <si>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</si>
  <si>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</si>
  <si>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</si>
  <si>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</si>
  <si>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</si>
  <si>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</si>
  <si>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</si>
  <si>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</si>
  <si>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</si>
  <si>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</si>
  <si>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</si>
  <si>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</si>
  <si>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</si>
  <si>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</si>
  <si>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</si>
  <si>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</si>
  <si>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</si>
  <si>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</si>
  <si>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</si>
  <si>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</si>
  <si>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</si>
  <si>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</si>
  <si>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</si>
  <si>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</si>
  <si>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</si>
  <si>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</si>
  <si>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</si>
  <si>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</si>
  <si>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</si>
  <si>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</si>
  <si>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</si>
  <si>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</si>
  <si>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</si>
  <si>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</si>
  <si>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</si>
  <si>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</si>
  <si>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</si>
  <si>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</si>
  <si>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</si>
  <si>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</si>
  <si>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</si>
  <si>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</si>
  <si>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</si>
  <si>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</si>
  <si>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</si>
  <si>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</si>
  <si>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</si>
  <si>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</si>
  <si>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</si>
  <si>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</si>
  <si>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</si>
  <si>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</si>
  <si>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</si>
  <si>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</si>
  <si>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</si>
  <si>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</si>
  <si>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</si>
  <si>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</si>
  <si>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</si>
  <si>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</si>
  <si>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</si>
  <si>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</si>
  <si>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</si>
  <si>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</si>
  <si>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</si>
  <si>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</si>
  <si>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</si>
  <si>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</si>
  <si>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</si>
  <si>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</si>
  <si>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</si>
  <si>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</si>
  <si>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</si>
  <si>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</si>
  <si>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</si>
  <si>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</si>
  <si>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</si>
  <si>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</si>
  <si>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</si>
  <si>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</si>
  <si>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</si>
  <si>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</si>
  <si>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</si>
  <si>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</si>
  <si>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</si>
  <si>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</si>
  <si>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</si>
  <si>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</si>
  <si>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</si>
  <si>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</si>
  <si>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</si>
  <si>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</si>
  <si>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</si>
  <si>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</si>
  <si>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</si>
  <si>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</si>
  <si>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</si>
  <si>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</si>
  <si>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</si>
  <si>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</si>
  <si>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</si>
  <si>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</si>
  <si>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</si>
  <si>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</si>
  <si>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</si>
  <si>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</si>
  <si>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</si>
  <si>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</si>
  <si>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</si>
  <si>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</si>
  <si>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</si>
  <si>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</si>
  <si>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</si>
  <si>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</si>
  <si>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</si>
  <si>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</si>
  <si>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</si>
  <si>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</si>
  <si>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</si>
  <si>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</si>
  <si>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</si>
  <si>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</si>
  <si>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</si>
  <si>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</si>
  <si>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</si>
  <si>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</si>
  <si>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</si>
  <si>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</si>
  <si>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</si>
  <si>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</si>
  <si>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</si>
  <si>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</si>
  <si>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</si>
  <si>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</si>
  <si>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</si>
  <si>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</si>
  <si>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</si>
  <si>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</si>
  <si>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</si>
  <si>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</si>
  <si>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</si>
  <si>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</si>
  <si>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</si>
  <si>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</si>
  <si>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</si>
  <si>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</si>
  <si>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</si>
  <si>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</si>
  <si>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</si>
  <si>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</si>
  <si>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</si>
  <si>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</si>
  <si>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</si>
  <si>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</si>
  <si>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</si>
  <si>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</si>
  <si>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</si>
  <si>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</si>
  <si>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</si>
  <si>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</si>
  <si>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</si>
  <si>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</si>
  <si>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</si>
  <si>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</si>
  <si>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</si>
  <si>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</si>
  <si>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</si>
  <si>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</si>
  <si>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</si>
  <si>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</si>
  <si>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</si>
  <si>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</si>
  <si>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</si>
  <si>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</si>
  <si>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</si>
  <si>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</si>
  <si>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</si>
  <si>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</si>
  <si>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</si>
  <si>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</si>
  <si>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</si>
  <si>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</si>
  <si>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</si>
  <si>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</si>
  <si>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</si>
  <si>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</si>
  <si>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</si>
  <si>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</si>
  <si>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</si>
  <si>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</si>
  <si>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</si>
  <si>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</si>
  <si>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</si>
  <si>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</si>
  <si>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</si>
  <si>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</si>
  <si>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</si>
  <si>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</si>
  <si>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</si>
  <si>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</si>
  <si>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</si>
  <si>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</si>
  <si>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</si>
  <si>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</si>
  <si>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</si>
  <si>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</si>
  <si>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</si>
  <si>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</si>
  <si>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</si>
  <si>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</si>
  <si>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</si>
  <si>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</si>
  <si>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</si>
  <si>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</si>
  <si>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</si>
  <si>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</si>
  <si>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</si>
  <si>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</si>
  <si>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</si>
  <si>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</si>
  <si>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</si>
  <si>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</si>
  <si>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</si>
  <si>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</si>
  <si>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</si>
  <si>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</si>
  <si>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</si>
  <si>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</si>
  <si>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</si>
  <si>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</si>
  <si>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</si>
  <si>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</si>
  <si>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</si>
  <si>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</si>
  <si>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</si>
  <si>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</si>
  <si>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</si>
  <si>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</si>
  <si>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</si>
  <si>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</si>
  <si>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</si>
  <si>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</si>
  <si>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</si>
  <si>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</si>
  <si>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</si>
  <si>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</si>
  <si>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</si>
  <si>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</si>
  <si>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</si>
  <si>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</si>
  <si>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</si>
  <si>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</si>
  <si>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</si>
  <si>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</si>
  <si>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</si>
  <si>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</si>
  <si>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</si>
  <si>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</si>
  <si>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</si>
  <si>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</si>
  <si>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</si>
  <si>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</si>
  <si>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</si>
  <si>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</si>
  <si>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</si>
  <si>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</si>
  <si>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</si>
  <si>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</si>
  <si>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</si>
  <si>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</si>
  <si>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</si>
  <si>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</si>
  <si>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</si>
  <si>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</si>
  <si>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</si>
  <si>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</si>
  <si>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</si>
  <si>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</si>
  <si>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</si>
  <si>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</si>
  <si>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</si>
  <si>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</si>
  <si>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</si>
  <si>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</si>
  <si>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</si>
  <si>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</si>
  <si>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</si>
  <si>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</si>
  <si>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</si>
  <si>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</si>
  <si>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</si>
  <si>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</si>
  <si>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</si>
  <si>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</si>
  <si>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</si>
  <si>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</si>
  <si>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</si>
  <si>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</si>
  <si>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</si>
  <si>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</si>
  <si>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</si>
  <si>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</si>
  <si>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</si>
  <si>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</si>
  <si>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</si>
  <si>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</si>
  <si>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</si>
  <si>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</si>
  <si>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</si>
  <si>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</si>
  <si>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</si>
  <si>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</si>
  <si>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</si>
  <si>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</si>
  <si>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</si>
  <si>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</si>
  <si>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</si>
  <si>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</si>
  <si>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</si>
  <si>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</si>
  <si>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</si>
  <si>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</si>
  <si>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</si>
  <si>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</si>
  <si>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</si>
  <si>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</si>
  <si>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</si>
  <si>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</si>
  <si>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</si>
  <si>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</si>
  <si>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</si>
  <si>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</si>
  <si>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</si>
  <si>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</si>
  <si>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</si>
  <si>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</si>
  <si>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</si>
  <si>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</si>
  <si>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</si>
  <si>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</si>
  <si>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</si>
  <si>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</si>
  <si>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</si>
  <si>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</si>
  <si>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</si>
  <si>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</si>
  <si>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</si>
  <si>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</si>
  <si>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</si>
  <si>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</si>
  <si>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</si>
  <si>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</si>
  <si>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</si>
  <si>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</si>
  <si>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</si>
  <si>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</si>
  <si>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</si>
  <si>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</si>
  <si>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</si>
  <si>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</si>
  <si>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</si>
  <si>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</si>
  <si>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</si>
  <si>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</si>
  <si>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</si>
  <si>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</si>
  <si>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</si>
  <si>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</si>
  <si>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</si>
  <si>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</si>
  <si>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</si>
  <si>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</si>
  <si>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</si>
  <si>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</si>
  <si>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</si>
  <si>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</si>
  <si>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</si>
  <si>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</si>
  <si>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</si>
  <si>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</si>
  <si>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</si>
  <si>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</si>
  <si>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</si>
  <si>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</si>
  <si>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</si>
  <si>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</si>
  <si>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</si>
  <si>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</si>
  <si>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</si>
  <si>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</si>
  <si>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</si>
  <si>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</si>
  <si>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</si>
  <si>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</si>
  <si>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</si>
  <si>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</si>
  <si>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</si>
  <si>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</si>
  <si>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</si>
  <si>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</si>
  <si>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</si>
  <si>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</si>
  <si>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</si>
  <si>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</si>
  <si>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</si>
  <si>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</si>
  <si>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</si>
  <si>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</si>
  <si>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</si>
  <si>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</si>
  <si>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</si>
  <si>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</si>
  <si>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</si>
  <si>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</si>
  <si>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</si>
  <si>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</si>
  <si>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</si>
  <si>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</si>
  <si>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</si>
  <si>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</si>
  <si>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</si>
  <si>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</si>
  <si>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</si>
  <si>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</si>
  <si>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</si>
  <si>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</si>
  <si>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</si>
  <si>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</si>
  <si>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</si>
  <si>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</si>
  <si>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</si>
  <si>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</si>
  <si>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</si>
  <si>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</si>
  <si>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</si>
  <si>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</si>
  <si>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</si>
  <si>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</si>
  <si>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</si>
  <si>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</si>
  <si>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</si>
  <si>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</si>
  <si>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</si>
  <si>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</si>
  <si>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</si>
  <si>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</si>
  <si>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</si>
  <si>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</si>
  <si>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</si>
  <si>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</si>
  <si>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</si>
  <si>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</si>
  <si>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</si>
  <si>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</si>
  <si>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</si>
  <si>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</si>
  <si>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</si>
  <si>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</si>
  <si>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</si>
  <si>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</si>
  <si>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</si>
  <si>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</si>
  <si>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</si>
  <si>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</si>
  <si>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</si>
  <si>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</si>
  <si>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</si>
  <si>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</si>
  <si>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</si>
  <si>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</si>
  <si>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</si>
  <si>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</si>
  <si>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</si>
  <si>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</si>
  <si>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</si>
  <si>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</si>
  <si>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</si>
  <si>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</si>
  <si>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</si>
  <si>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</si>
  <si>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</si>
  <si>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</si>
  <si>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</si>
  <si>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</si>
  <si>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</si>
  <si>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</si>
  <si>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</si>
  <si>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</si>
  <si>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</si>
  <si>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</si>
  <si>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</si>
  <si>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</si>
  <si>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</si>
  <si>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</si>
  <si>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</si>
  <si>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</si>
  <si>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</si>
  <si>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</si>
  <si>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</si>
  <si>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</si>
  <si>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</si>
  <si>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</si>
  <si>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</si>
  <si>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</si>
  <si>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</si>
  <si>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</si>
  <si>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</si>
  <si>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</si>
  <si>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</si>
  <si>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</si>
  <si>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</si>
  <si>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</si>
  <si>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</si>
  <si>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</si>
  <si>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</si>
  <si>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</si>
  <si>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</si>
  <si>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</si>
  <si>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</si>
  <si>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</si>
  <si>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</si>
  <si>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</si>
  <si>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</si>
  <si>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</si>
  <si>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</si>
  <si>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</si>
  <si>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</si>
  <si>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</si>
  <si>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</si>
  <si>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</si>
  <si>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</si>
  <si>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</si>
  <si>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</si>
  <si>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</si>
  <si>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</si>
  <si>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</si>
  <si>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</si>
  <si>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</si>
  <si>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</si>
  <si>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</si>
  <si>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</si>
  <si>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</si>
  <si>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</si>
  <si>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</si>
  <si>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</si>
  <si>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</si>
  <si>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</si>
  <si>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</si>
  <si>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</si>
  <si>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</si>
  <si>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</si>
  <si>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</si>
  <si>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</si>
  <si>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</si>
  <si>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</si>
  <si>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</si>
  <si>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</si>
  <si>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</si>
  <si>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</si>
  <si>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</si>
  <si>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</si>
  <si>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</si>
  <si>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</si>
  <si>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</si>
  <si>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</si>
  <si>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</si>
  <si>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</si>
  <si>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</si>
  <si>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</si>
  <si>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</si>
  <si>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</si>
  <si>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</si>
  <si>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</si>
  <si>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</si>
  <si>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</si>
  <si>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</si>
  <si>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</si>
  <si>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</si>
  <si>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</si>
  <si>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</si>
  <si>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</si>
  <si>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</si>
  <si>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</si>
  <si>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</si>
  <si>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</si>
  <si>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</si>
  <si>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</si>
  <si>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</si>
  <si>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</si>
  <si>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</si>
  <si>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</si>
  <si>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</si>
  <si>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</si>
  <si>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</si>
  <si>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</si>
  <si>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</si>
  <si>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</si>
  <si>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</si>
  <si>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</si>
  <si>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</si>
  <si>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</si>
  <si>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</si>
  <si>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</si>
  <si>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</si>
  <si>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</si>
  <si>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</si>
  <si>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</si>
  <si>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</si>
  <si>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</si>
  <si>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</si>
  <si>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</si>
  <si>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</si>
  <si>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</si>
  <si>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</si>
  <si>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</si>
  <si>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</si>
  <si>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</si>
  <si>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</si>
  <si>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</si>
  <si>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</si>
  <si>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</si>
  <si>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</si>
  <si>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</si>
  <si>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</si>
  <si>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</si>
  <si>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</si>
  <si>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</si>
  <si>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</si>
  <si>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</si>
  <si>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</si>
  <si>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</si>
  <si>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</si>
  <si>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</si>
  <si>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</si>
  <si>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</si>
  <si>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</si>
  <si>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</si>
  <si>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</si>
  <si>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</si>
  <si>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</si>
  <si>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</si>
  <si>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</si>
  <si>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</si>
  <si>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</si>
  <si>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</si>
  <si>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</si>
  <si>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</si>
  <si>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</si>
  <si>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</si>
  <si>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</si>
  <si>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</si>
  <si>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</si>
  <si>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</si>
  <si>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</si>
  <si>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</si>
  <si>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</si>
  <si>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</si>
  <si>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</si>
  <si>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</si>
  <si>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</si>
  <si>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</si>
  <si>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</si>
  <si>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</si>
  <si>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</si>
  <si>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</si>
  <si>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</si>
  <si>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</si>
  <si>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</si>
  <si>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</si>
  <si>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</si>
  <si>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</si>
  <si>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</si>
  <si>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</si>
  <si>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</si>
  <si>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</si>
  <si>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</si>
  <si>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</si>
  <si>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</si>
  <si>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</si>
  <si>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</si>
  <si>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</si>
  <si>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</si>
  <si>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</si>
  <si>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</si>
  <si>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</si>
  <si>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</si>
  <si>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</si>
  <si>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</si>
  <si>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</si>
  <si>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</si>
  <si>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</si>
  <si>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</si>
  <si>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</si>
  <si>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</si>
  <si>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</si>
  <si>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</si>
  <si>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</si>
  <si>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</si>
  <si>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</si>
  <si>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</si>
  <si>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</si>
  <si>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</si>
  <si>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</si>
  <si>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</si>
  <si>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</si>
  <si>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</si>
  <si>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</si>
  <si>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</si>
  <si>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</si>
  <si>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</si>
  <si>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</si>
  <si>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</si>
  <si>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</si>
  <si>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</si>
  <si>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</si>
  <si>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</si>
  <si>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</si>
  <si>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</si>
  <si>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</si>
  <si>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</si>
  <si>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</si>
  <si>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</si>
  <si>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</si>
  <si>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</si>
  <si>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</si>
  <si>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</si>
  <si>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</si>
  <si>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</si>
  <si>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</si>
  <si>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</si>
  <si>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</si>
  <si>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</si>
  <si>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</si>
  <si>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</si>
  <si>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</si>
  <si>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</si>
  <si>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</si>
  <si>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</si>
  <si>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</si>
  <si>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</si>
  <si>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</si>
  <si>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</si>
  <si>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</si>
  <si>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</si>
  <si>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</si>
  <si>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</si>
  <si>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</si>
  <si>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</si>
  <si>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</si>
  <si>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</si>
  <si>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</si>
  <si>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</si>
  <si>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</si>
  <si>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</si>
  <si>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</si>
  <si>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</si>
  <si>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</si>
  <si>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</si>
  <si>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</si>
  <si>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</si>
  <si>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</si>
  <si>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</si>
  <si>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</si>
  <si>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</si>
  <si>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</si>
  <si>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</si>
  <si>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</si>
  <si>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</si>
  <si>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</si>
  <si>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</si>
  <si>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</si>
  <si>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</si>
  <si>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</si>
  <si>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</si>
  <si>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</si>
  <si>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</si>
  <si>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</si>
  <si>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</si>
  <si>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</si>
  <si>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</si>
  <si>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</si>
  <si>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</si>
  <si>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</si>
  <si>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</si>
  <si>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</si>
  <si>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</si>
  <si>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</si>
  <si>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</si>
  <si>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</si>
  <si>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</si>
  <si>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</si>
  <si>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</si>
  <si>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</si>
  <si>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</si>
  <si>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</si>
  <si>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</si>
  <si>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</si>
  <si>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</si>
  <si>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</si>
  <si>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</si>
  <si>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</si>
  <si>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</si>
  <si>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</si>
  <si>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</si>
  <si>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</si>
  <si>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</si>
  <si>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</si>
  <si>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</si>
  <si>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</si>
  <si>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</si>
  <si>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</si>
  <si>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</si>
  <si>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</si>
  <si>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</si>
  <si>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</si>
  <si>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</si>
  <si>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</si>
  <si>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</si>
  <si>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</si>
  <si>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</si>
  <si>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</si>
  <si>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</si>
  <si>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</si>
  <si>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</si>
  <si>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</si>
  <si>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</si>
  <si>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</si>
  <si>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</si>
  <si>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</si>
  <si>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</si>
  <si>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</si>
  <si>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</si>
  <si>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</si>
  <si>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</si>
  <si>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</si>
  <si>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</si>
  <si>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</si>
  <si>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</si>
  <si>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</si>
  <si>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</si>
  <si>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</si>
  <si>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</si>
  <si>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</si>
  <si>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</si>
  <si>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</si>
  <si>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</si>
  <si>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</si>
  <si>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</si>
  <si>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</si>
  <si>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</si>
  <si>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</si>
  <si>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</si>
  <si>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</si>
  <si>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</si>
  <si>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</si>
  <si>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</si>
  <si>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</si>
  <si>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</si>
  <si>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</si>
  <si>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</si>
  <si>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</si>
  <si>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</si>
  <si>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</si>
  <si>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</si>
  <si>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</si>
  <si>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</si>
  <si>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</si>
  <si>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</si>
  <si>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</si>
  <si>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</si>
  <si>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</si>
  <si>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</si>
  <si>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</si>
  <si>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</si>
  <si>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</si>
  <si>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</si>
  <si>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</si>
  <si>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</si>
  <si>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</si>
  <si>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</si>
  <si>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</si>
  <si>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</si>
  <si>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</si>
  <si>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</si>
  <si>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</si>
  <si>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</si>
  <si>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</si>
  <si>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</si>
  <si>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</si>
  <si>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</si>
  <si>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</si>
  <si>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</si>
  <si>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</si>
  <si>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</si>
  <si>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</si>
  <si>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</si>
  <si>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</si>
  <si>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</si>
  <si>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</si>
  <si>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</si>
  <si>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</si>
  <si>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</si>
  <si>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</si>
  <si>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</si>
  <si>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</si>
  <si>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</si>
  <si>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</si>
  <si>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</si>
  <si>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</si>
  <si>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</si>
  <si>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</si>
  <si>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</si>
  <si>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</si>
  <si>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</si>
  <si>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</si>
  <si>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</si>
  <si>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</si>
  <si>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</si>
  <si>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</si>
  <si>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</si>
  <si>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</si>
  <si>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</si>
  <si>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</si>
  <si>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</si>
  <si>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</si>
  <si>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</si>
  <si>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</si>
  <si>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</si>
  <si>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</si>
  <si>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</si>
  <si>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</si>
  <si>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</si>
  <si>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</si>
  <si>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</si>
  <si>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</si>
  <si>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</si>
  <si>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</si>
  <si>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</si>
  <si>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</si>
  <si>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</si>
  <si>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</si>
  <si>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</si>
  <si>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</si>
  <si>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</si>
  <si>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</si>
  <si>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</si>
  <si>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</si>
  <si>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</si>
  <si>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</si>
  <si>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</si>
  <si>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</si>
  <si>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</si>
  <si>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</si>
  <si>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</si>
  <si>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</si>
  <si>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</si>
  <si>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</si>
  <si>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</si>
  <si>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</si>
  <si>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</si>
  <si>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</si>
  <si>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</si>
  <si>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</si>
  <si>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</si>
  <si>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</si>
  <si>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</si>
  <si>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</si>
  <si>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</si>
  <si>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</si>
  <si>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</si>
  <si>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</si>
  <si>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</si>
  <si>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</si>
  <si>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</si>
  <si>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</si>
  <si>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</si>
  <si>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</si>
  <si>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</si>
  <si>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</si>
  <si>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</si>
  <si>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</si>
  <si>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</si>
  <si>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</si>
  <si>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</si>
  <si>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</si>
  <si>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</si>
  <si>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</si>
  <si>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</si>
  <si>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</si>
  <si>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</si>
  <si>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</si>
  <si>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</si>
  <si>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</si>
  <si>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</si>
  <si>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</si>
  <si>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</si>
  <si>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</si>
  <si>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</si>
  <si>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</si>
  <si>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</si>
  <si>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</si>
  <si>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</si>
  <si>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</si>
  <si>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</si>
  <si>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</si>
  <si>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</si>
  <si>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</si>
  <si>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</si>
  <si>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</si>
  <si>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</si>
  <si>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</si>
  <si>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</si>
  <si>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</si>
  <si>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</si>
  <si>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</si>
  <si>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</si>
  <si>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</si>
  <si>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</si>
  <si>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</si>
  <si>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</si>
  <si>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</si>
  <si>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</si>
  <si>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</si>
  <si>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</si>
  <si>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</si>
  <si>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</si>
  <si>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</si>
  <si>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</si>
  <si>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</si>
  <si>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</si>
  <si>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</si>
  <si>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</si>
  <si>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</si>
  <si>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</si>
  <si>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</si>
  <si>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</si>
  <si>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</si>
  <si>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</si>
  <si>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</si>
  <si>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</si>
  <si>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</si>
  <si>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</si>
  <si>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</si>
  <si>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</si>
  <si>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</si>
  <si>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</si>
  <si>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</si>
  <si>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</si>
  <si>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</si>
  <si>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</si>
  <si>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</si>
  <si>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</si>
  <si>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</si>
  <si>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</si>
  <si>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</si>
  <si>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</si>
  <si>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</si>
  <si>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</si>
  <si>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</si>
  <si>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</si>
  <si>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</si>
  <si>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</si>
  <si>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</si>
  <si>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</si>
  <si>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</si>
  <si>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</si>
  <si>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</si>
  <si>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</si>
  <si>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</si>
  <si>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</si>
  <si>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</si>
  <si>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</si>
  <si>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</si>
  <si>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</si>
  <si>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</si>
  <si>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</si>
  <si>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</si>
  <si>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</si>
  <si>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</si>
  <si>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</si>
  <si>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</si>
  <si>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</si>
  <si>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</si>
  <si>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</si>
  <si>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</si>
  <si>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</si>
  <si>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</si>
  <si>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</si>
  <si>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</si>
  <si>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</si>
  <si>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</si>
  <si>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</si>
  <si>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</si>
  <si>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</si>
  <si>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</si>
  <si>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</si>
  <si>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</si>
  <si>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</si>
  <si>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</si>
  <si>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</si>
  <si>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</si>
  <si>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</si>
  <si>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</si>
  <si>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</si>
  <si>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</si>
  <si>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</si>
  <si>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</si>
  <si>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</si>
  <si>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</si>
  <si>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</si>
  <si>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</si>
  <si>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</si>
  <si>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</si>
  <si>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</si>
  <si>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</si>
  <si>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</si>
  <si>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</si>
  <si>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</si>
  <si>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</si>
  <si>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</si>
  <si>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</si>
  <si>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</si>
  <si>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</si>
  <si>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</si>
  <si>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</si>
  <si>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</si>
  <si>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</si>
  <si>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</si>
  <si>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</si>
  <si>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</si>
  <si>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</si>
  <si>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</si>
  <si>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</si>
  <si>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</si>
  <si>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</si>
  <si>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</si>
  <si>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</si>
  <si>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</si>
  <si>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</si>
  <si>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</si>
  <si>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</si>
  <si>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</si>
  <si>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</si>
  <si>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</si>
  <si>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</si>
  <si>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</si>
  <si>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</si>
  <si>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</si>
  <si>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</si>
  <si>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</si>
  <si>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</si>
  <si>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</si>
  <si>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</si>
  <si>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</si>
  <si>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</si>
  <si>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</si>
  <si>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</si>
  <si>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</si>
  <si>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</si>
  <si>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</si>
  <si>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</si>
  <si>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</si>
  <si>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</si>
  <si>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</si>
  <si>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</si>
  <si>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</si>
  <si>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</si>
  <si>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</si>
  <si>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</si>
  <si>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</si>
  <si>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</si>
  <si>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</si>
  <si>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</si>
  <si>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</si>
  <si>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</si>
  <si>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</si>
  <si>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</si>
  <si>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</si>
  <si>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</si>
  <si>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</si>
  <si>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</si>
  <si>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</si>
  <si>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</si>
  <si>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</si>
  <si>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</si>
  <si>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</si>
  <si>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</si>
  <si>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</si>
  <si>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</si>
  <si>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</si>
  <si>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</si>
  <si>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</si>
  <si>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</si>
  <si>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</si>
  <si>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</si>
  <si>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</si>
  <si>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</si>
  <si>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</si>
  <si>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</si>
  <si>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</si>
  <si>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</si>
  <si>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</si>
  <si>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</si>
  <si>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</si>
  <si>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</si>
  <si>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</si>
  <si>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</si>
  <si>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</si>
  <si>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</si>
  <si>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</si>
  <si>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</si>
  <si>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</si>
  <si>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</si>
  <si>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</si>
  <si>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</si>
  <si>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</si>
  <si>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</si>
  <si>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</si>
  <si>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</si>
  <si>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</si>
  <si>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</si>
  <si>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</si>
  <si>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</si>
  <si>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</si>
  <si>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</si>
  <si>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</si>
  <si>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</si>
  <si>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</si>
  <si>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</si>
  <si>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</si>
  <si>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</si>
  <si>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</si>
  <si>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</si>
  <si>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</si>
  <si>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</si>
  <si>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</si>
  <si>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</si>
  <si>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</si>
  <si>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</si>
  <si>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</si>
  <si>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</si>
  <si>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</si>
  <si>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</si>
  <si>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</si>
  <si>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</si>
  <si>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</si>
  <si>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</si>
  <si>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</si>
  <si>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</si>
  <si>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</si>
  <si>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</si>
  <si>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</si>
  <si>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</si>
  <si>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</si>
  <si>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</si>
  <si>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</si>
  <si>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</si>
  <si>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</si>
  <si>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</si>
  <si>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</si>
  <si>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</si>
  <si>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</si>
  <si>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</si>
  <si>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</si>
  <si>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</si>
  <si>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</si>
  <si>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</si>
  <si>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</si>
  <si>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</si>
  <si>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</si>
  <si>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</si>
  <si>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</si>
  <si>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</si>
  <si>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</si>
  <si>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</si>
  <si>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</si>
  <si>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</si>
  <si>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</si>
  <si>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</si>
  <si>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</si>
  <si>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</si>
  <si>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</si>
  <si>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</si>
  <si>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</si>
  <si>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</si>
  <si>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</si>
  <si>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</si>
  <si>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</si>
  <si>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</si>
  <si>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</si>
  <si>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</si>
  <si>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</si>
  <si>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</si>
  <si>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</si>
  <si>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</si>
  <si>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</si>
  <si>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</si>
  <si>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</si>
  <si>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</si>
  <si>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</si>
  <si>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</si>
  <si>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</si>
  <si>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</si>
  <si>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</si>
  <si>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</si>
  <si>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</si>
  <si>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</si>
  <si>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</si>
  <si>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</si>
  <si>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</si>
  <si>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</si>
  <si>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</si>
  <si>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</si>
  <si>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</si>
  <si>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</si>
  <si>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</si>
  <si>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</si>
  <si>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</si>
  <si>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</si>
  <si>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</si>
  <si>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</si>
  <si>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</si>
  <si>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</si>
  <si>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</si>
  <si>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</si>
  <si>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</si>
  <si>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</si>
  <si>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</si>
  <si>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</si>
  <si>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</si>
  <si>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</si>
  <si>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</si>
  <si>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</si>
  <si>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</si>
  <si>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</si>
  <si>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</si>
  <si>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</si>
  <si>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</si>
  <si>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</si>
  <si>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</si>
  <si>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</si>
  <si>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</si>
  <si>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</si>
  <si>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</si>
  <si>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</si>
  <si>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</si>
  <si>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</si>
  <si>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</si>
  <si>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</si>
  <si>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</si>
  <si>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</si>
  <si>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</si>
  <si>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</si>
  <si>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</si>
  <si>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</si>
  <si>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</si>
  <si>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</si>
  <si>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</si>
  <si>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</si>
  <si>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</si>
  <si>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</si>
  <si>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</si>
  <si>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</si>
  <si>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</si>
  <si>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</si>
  <si>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</si>
  <si>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</si>
  <si>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</si>
  <si>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</si>
  <si>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</si>
  <si>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</si>
  <si>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</si>
  <si>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</si>
  <si>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</si>
  <si>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</si>
  <si>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</si>
  <si>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</si>
  <si>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</si>
  <si>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</si>
  <si>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</si>
  <si>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</si>
  <si>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</si>
  <si>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</si>
  <si>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</si>
  <si>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</si>
  <si>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</si>
  <si>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</si>
  <si>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</si>
  <si>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</si>
  <si>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</si>
  <si>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</si>
  <si>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</si>
  <si>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</si>
  <si>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</si>
  <si>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</si>
  <si>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</si>
  <si>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</si>
  <si>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</si>
  <si>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</si>
  <si>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</si>
  <si>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</si>
  <si>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</si>
  <si>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</si>
  <si>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</si>
  <si>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</si>
  <si>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</si>
  <si>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</si>
  <si>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</si>
  <si>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</si>
  <si>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</si>
  <si>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</si>
  <si>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</si>
  <si>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</si>
  <si>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</si>
  <si>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</si>
  <si>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</si>
  <si>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</si>
  <si>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</si>
  <si>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</si>
  <si>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</si>
  <si>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</si>
  <si>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</si>
  <si>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</si>
  <si>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</si>
  <si>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</si>
  <si>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</si>
  <si>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</si>
  <si>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</si>
  <si>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</si>
  <si>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</si>
  <si>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</si>
  <si>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</si>
  <si>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</si>
  <si>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</si>
  <si>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</si>
  <si>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</si>
  <si>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</si>
  <si>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</si>
  <si>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</si>
  <si>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</si>
  <si>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</si>
  <si>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</si>
  <si>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</si>
  <si>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</si>
  <si>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</si>
  <si>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</si>
  <si>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</si>
  <si>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</si>
  <si>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</si>
  <si>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</si>
  <si>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</si>
  <si>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</si>
  <si>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</si>
  <si>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</si>
  <si>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</si>
  <si>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</si>
  <si>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</si>
  <si>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</si>
  <si>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</si>
  <si>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</si>
  <si>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</si>
  <si>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</si>
  <si>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</si>
  <si>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</si>
  <si>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</si>
  <si>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</si>
  <si>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</si>
  <si>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</si>
  <si>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</si>
  <si>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</si>
  <si>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</si>
  <si>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</si>
  <si>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</si>
  <si>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</si>
  <si>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</si>
  <si>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</si>
  <si>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</si>
  <si>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</si>
  <si>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</si>
  <si>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</si>
  <si>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</si>
  <si>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</si>
  <si>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</si>
  <si>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</si>
  <si>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</si>
  <si>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</si>
  <si>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</si>
  <si>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</si>
  <si>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</si>
  <si>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</si>
  <si>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</si>
  <si>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</si>
  <si>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</si>
  <si>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</si>
  <si>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</si>
  <si>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</si>
  <si>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</si>
  <si>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</si>
  <si>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</si>
  <si>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</si>
  <si>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</si>
  <si>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</si>
  <si>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</si>
  <si>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</si>
  <si>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</si>
  <si>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</si>
  <si>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</si>
  <si>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</si>
  <si>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</si>
  <si>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</si>
  <si>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</si>
  <si>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</si>
  <si>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</si>
  <si>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</si>
  <si>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</si>
  <si>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</si>
  <si>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</si>
  <si>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</si>
  <si>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</si>
  <si>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</si>
  <si>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</si>
  <si>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</si>
  <si>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</si>
  <si>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</si>
  <si>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</si>
  <si>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</si>
  <si>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</si>
  <si>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</si>
  <si>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</si>
  <si>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</si>
  <si>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</si>
  <si>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</si>
  <si>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</si>
  <si>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</si>
  <si>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</si>
  <si>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</si>
  <si>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</si>
  <si>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</si>
  <si>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</si>
  <si>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</si>
  <si>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</si>
  <si>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</si>
  <si>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</si>
  <si>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</si>
  <si>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</si>
  <si>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</si>
  <si>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</si>
  <si>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</si>
  <si>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</si>
  <si>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</si>
  <si>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</si>
  <si>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</si>
  <si>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</si>
  <si>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</si>
  <si>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</si>
  <si>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</si>
  <si>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</si>
  <si>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</si>
  <si>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</si>
  <si>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</si>
  <si>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</si>
  <si>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</si>
  <si>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</si>
  <si>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</si>
  <si>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</si>
  <si>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</si>
  <si>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</si>
  <si>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</si>
  <si>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</si>
  <si>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</si>
  <si>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</si>
  <si>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</si>
  <si>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</si>
  <si>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</si>
  <si>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</si>
  <si>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</si>
  <si>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</si>
  <si>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</si>
  <si>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</si>
  <si>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</si>
  <si>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</si>
  <si>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</si>
  <si>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</si>
  <si>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</si>
  <si>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</si>
  <si>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</si>
  <si>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</si>
  <si>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</si>
  <si>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</si>
  <si>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</si>
  <si>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</si>
  <si>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</si>
  <si>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</si>
  <si>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</si>
  <si>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</si>
  <si>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</si>
  <si>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</si>
  <si>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</si>
  <si>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</si>
  <si>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</si>
  <si>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</si>
  <si>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</si>
  <si>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</si>
  <si>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</si>
  <si>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</si>
  <si>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</si>
  <si>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</si>
  <si>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</si>
  <si>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</si>
  <si>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</si>
  <si>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</si>
  <si>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</si>
  <si>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</si>
  <si>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</si>
  <si>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</si>
  <si>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</si>
  <si>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</si>
  <si>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</si>
  <si>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</si>
  <si>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</si>
  <si>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</si>
  <si>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</si>
  <si>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</si>
  <si>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</si>
  <si>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</si>
  <si>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</si>
  <si>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</si>
  <si>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</si>
  <si>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</si>
  <si>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</si>
  <si>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</si>
  <si>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</si>
  <si>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</si>
  <si>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</si>
  <si>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</si>
  <si>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</si>
  <si>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</si>
  <si>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</si>
  <si>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</si>
  <si>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</si>
  <si>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</si>
  <si>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</si>
  <si>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</si>
  <si>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</si>
  <si>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</si>
  <si>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</si>
  <si>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</si>
  <si>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</si>
  <si>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</si>
  <si>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</si>
  <si>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</si>
  <si>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</si>
  <si>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</si>
  <si>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</si>
  <si>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</si>
  <si>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</si>
  <si>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</si>
  <si>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</si>
  <si>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</si>
  <si>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</si>
  <si>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</si>
  <si>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</si>
  <si>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</si>
  <si>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</si>
  <si>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</si>
  <si>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</si>
  <si>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</si>
  <si>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</si>
  <si>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</si>
  <si>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</si>
  <si>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</si>
  <si>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</si>
  <si>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</si>
  <si>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</si>
  <si>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</si>
  <si>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</si>
  <si>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</si>
  <si>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</si>
  <si>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</si>
  <si>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</si>
  <si>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</si>
  <si>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</si>
  <si>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</si>
  <si>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</si>
  <si>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</si>
  <si>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</si>
  <si>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</si>
  <si>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</si>
  <si>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</si>
  <si>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</si>
  <si>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</si>
  <si>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</si>
  <si>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</si>
  <si>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</si>
  <si>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</si>
  <si>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</si>
  <si>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</si>
  <si>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</si>
  <si>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</si>
  <si>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</si>
  <si>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</si>
  <si>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</si>
  <si>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</si>
  <si>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</si>
  <si>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</si>
  <si>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</si>
  <si>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</si>
  <si>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</si>
  <si>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</si>
  <si>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</si>
  <si>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</si>
  <si>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</si>
  <si>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</si>
  <si>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</si>
  <si>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</si>
  <si>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</si>
  <si>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</si>
  <si>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</si>
  <si>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</si>
  <si>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</si>
  <si>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</si>
  <si>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</si>
  <si>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</si>
  <si>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</si>
  <si>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</si>
  <si>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</si>
  <si>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</si>
  <si>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</si>
  <si>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</si>
  <si>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</si>
  <si>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</si>
  <si>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</si>
  <si>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</si>
  <si>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</si>
  <si>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</si>
  <si>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</si>
  <si>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</si>
  <si>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</si>
  <si>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</si>
  <si>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</si>
  <si>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</si>
  <si>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</si>
  <si>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</si>
  <si>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</si>
  <si>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</si>
  <si>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</si>
  <si>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</si>
  <si>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</si>
  <si>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</si>
  <si>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</si>
  <si>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</si>
  <si>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</si>
  <si>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</si>
  <si>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</si>
  <si>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</si>
  <si>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</si>
  <si>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</si>
  <si>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</si>
  <si>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</si>
  <si>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</si>
  <si>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</si>
  <si>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</si>
  <si>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</si>
  <si>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</si>
  <si>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</si>
  <si>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</si>
  <si>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</si>
  <si>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</si>
  <si>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</si>
  <si>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</si>
  <si>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</si>
  <si>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</si>
  <si>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</si>
  <si>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</si>
  <si>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</si>
  <si>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</si>
  <si>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</si>
  <si>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</si>
  <si>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</si>
  <si>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</si>
  <si>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</si>
  <si>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</si>
  <si>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</si>
  <si>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</si>
  <si>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</si>
  <si>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</si>
  <si>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</si>
  <si>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</si>
  <si>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</si>
  <si>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</si>
  <si>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</si>
  <si>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</si>
  <si>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</si>
  <si>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</si>
  <si>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</si>
  <si>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</si>
  <si>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</si>
  <si>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</si>
  <si>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</si>
  <si>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</si>
  <si>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</si>
  <si>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</si>
  <si>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</si>
  <si>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</si>
  <si>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</si>
  <si>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</si>
  <si>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</si>
  <si>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</si>
  <si>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</si>
  <si>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</si>
  <si>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</si>
  <si>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</si>
  <si>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</si>
  <si>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</si>
  <si>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</si>
  <si>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</si>
  <si>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</si>
  <si>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</si>
  <si>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</si>
  <si>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</si>
  <si>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</si>
  <si>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</si>
  <si>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</si>
  <si>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</si>
  <si>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</si>
  <si>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</si>
  <si>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</si>
  <si>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</si>
  <si>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</si>
  <si>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</si>
  <si>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</si>
  <si>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</si>
  <si>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</si>
  <si>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</si>
  <si>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</si>
  <si>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</si>
  <si>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</si>
  <si>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</si>
  <si>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</si>
  <si>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</si>
  <si>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</si>
  <si>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</si>
  <si>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</si>
  <si>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</si>
  <si>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</si>
  <si>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</si>
  <si>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</si>
  <si>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</si>
  <si>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</si>
  <si>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</si>
  <si>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</si>
  <si>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</si>
  <si>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</si>
  <si>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</si>
  <si>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</si>
  <si>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</si>
  <si>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</si>
  <si>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</si>
  <si>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</si>
  <si>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</si>
  <si>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</si>
  <si>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</si>
  <si>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</si>
  <si>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</si>
  <si>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</si>
  <si>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</si>
  <si>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</si>
  <si>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</si>
  <si>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</si>
  <si>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</si>
  <si>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</si>
  <si>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</si>
  <si>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</si>
  <si>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</si>
  <si>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</si>
  <si>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</si>
  <si>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</si>
  <si>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</si>
  <si>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</si>
  <si>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</si>
  <si>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</si>
  <si>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</si>
  <si>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</si>
  <si>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</si>
  <si>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</si>
  <si>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</si>
  <si>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</si>
  <si>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</si>
  <si>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</si>
  <si>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</si>
  <si>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</si>
  <si>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</si>
  <si>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</si>
  <si>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</si>
  <si>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</si>
  <si>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</si>
  <si>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</si>
  <si>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</si>
  <si>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</si>
  <si>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</si>
  <si>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</si>
  <si>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</si>
  <si>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</si>
  <si>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</si>
  <si>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</si>
  <si>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</si>
  <si>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</si>
  <si>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</si>
  <si>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</si>
  <si>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</si>
  <si>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</si>
  <si>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</si>
  <si>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</si>
  <si>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</si>
  <si>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</si>
  <si>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</si>
  <si>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</si>
  <si>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</si>
  <si>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</si>
  <si>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</si>
  <si>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</si>
  <si>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</si>
  <si>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</si>
  <si>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</si>
  <si>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</si>
  <si>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</si>
  <si>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</si>
  <si>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</si>
  <si>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</si>
  <si>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</si>
  <si>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</si>
  <si>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</si>
  <si>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</si>
  <si>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</si>
  <si>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</si>
  <si>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</si>
  <si>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</si>
  <si>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</si>
  <si>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</si>
  <si>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</si>
  <si>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</si>
  <si>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</si>
  <si>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</si>
  <si>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</si>
  <si>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</si>
  <si>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</si>
  <si>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</si>
  <si>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</si>
  <si>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</si>
  <si>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</si>
  <si>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</si>
  <si>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</si>
  <si>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</si>
  <si>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</si>
  <si>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</si>
  <si>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</si>
  <si>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</si>
  <si>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</si>
  <si>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</si>
  <si>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</si>
  <si>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</si>
  <si>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</si>
  <si>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</si>
  <si>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</si>
  <si>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</si>
  <si>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</si>
  <si>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</si>
  <si>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</si>
  <si>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</si>
  <si>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</si>
  <si>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</si>
  <si>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</si>
  <si>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</si>
  <si>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</si>
  <si>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</si>
  <si>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</si>
  <si>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</si>
  <si>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</si>
  <si>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</si>
  <si>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</si>
  <si>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</si>
  <si>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</si>
  <si>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</si>
  <si>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</si>
  <si>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</si>
  <si>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</si>
  <si>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</si>
  <si>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</si>
  <si>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</si>
  <si>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</si>
  <si>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</si>
  <si>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</si>
  <si>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</si>
  <si>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</si>
  <si>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</si>
  <si>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</si>
  <si>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</si>
  <si>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</si>
  <si>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</si>
  <si>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</si>
  <si>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</si>
  <si>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</si>
  <si>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</si>
  <si>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</si>
  <si>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</si>
  <si>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</si>
  <si>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</si>
  <si>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</si>
  <si>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</si>
  <si>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</si>
  <si>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</si>
  <si>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</si>
  <si>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</si>
  <si>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</si>
  <si>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</si>
  <si>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</si>
  <si>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</si>
  <si>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</si>
  <si>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</si>
  <si>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</si>
  <si>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</si>
  <si>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</si>
  <si>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</si>
  <si>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</si>
  <si>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</si>
  <si>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</si>
  <si>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</si>
  <si>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</si>
  <si>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</si>
  <si>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</si>
  <si>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</si>
  <si>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</si>
  <si>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</si>
  <si>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</si>
  <si>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</si>
  <si>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</si>
  <si>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</si>
  <si>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</si>
  <si>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</si>
  <si>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</si>
  <si>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</si>
  <si>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</si>
  <si>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</si>
  <si>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</si>
  <si>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</si>
  <si>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</si>
  <si>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</si>
  <si>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</si>
  <si>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</si>
  <si>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</si>
  <si>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</si>
  <si>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</si>
  <si>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</si>
  <si>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</si>
  <si>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</si>
  <si>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</si>
  <si>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</si>
  <si>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</si>
  <si>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</si>
  <si>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</si>
  <si>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</si>
  <si>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</si>
  <si>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</si>
  <si>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</si>
  <si>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</si>
  <si>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</si>
  <si>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</si>
  <si>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</si>
  <si>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</si>
  <si>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</si>
  <si>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</si>
  <si>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</si>
  <si>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</si>
  <si>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</si>
  <si>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</si>
  <si>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</si>
  <si>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</si>
  <si>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</si>
  <si>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</si>
  <si>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</si>
  <si>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</si>
  <si>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</si>
  <si>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</si>
  <si>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</si>
  <si>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</si>
  <si>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</si>
  <si>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</si>
  <si>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</si>
  <si>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</si>
  <si>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</si>
  <si>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</si>
  <si>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</si>
  <si>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</si>
  <si>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</si>
  <si>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</si>
  <si>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</si>
  <si>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</si>
  <si>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</si>
  <si>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</si>
  <si>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</si>
  <si>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</si>
  <si>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</si>
  <si>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</si>
  <si>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</si>
  <si>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</si>
  <si>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</si>
  <si>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</si>
  <si>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</si>
  <si>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</si>
  <si>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</si>
  <si>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</si>
  <si>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</si>
  <si>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</si>
  <si>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</si>
  <si>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</si>
  <si>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</si>
  <si>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</si>
  <si>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</si>
  <si>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</si>
  <si>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</si>
  <si>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</si>
  <si>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</si>
  <si>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</si>
  <si>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</si>
  <si>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</si>
  <si>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</si>
  <si>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</si>
  <si>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</si>
  <si>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</si>
  <si>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</si>
  <si>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</si>
  <si>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</si>
  <si>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</si>
  <si>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</si>
  <si>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</si>
  <si>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</si>
  <si>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</si>
  <si>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</si>
  <si>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</si>
  <si>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</si>
  <si>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</si>
  <si>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</si>
  <si>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</si>
  <si>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</si>
  <si>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</si>
  <si>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</si>
  <si>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</si>
  <si>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</si>
  <si>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</si>
  <si>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</si>
  <si>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</si>
  <si>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</si>
  <si>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</si>
  <si>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</si>
  <si>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</si>
  <si>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</si>
  <si>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</si>
  <si>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</si>
  <si>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</si>
  <si>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</si>
  <si>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</si>
  <si>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</si>
  <si>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</si>
  <si>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</si>
  <si>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</si>
  <si>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</si>
  <si>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</si>
  <si>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</si>
  <si>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</si>
  <si>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</si>
  <si>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</si>
  <si>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</si>
  <si>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</si>
  <si>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</si>
  <si>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</si>
  <si>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</si>
  <si>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</si>
  <si>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</si>
  <si>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</si>
  <si>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</si>
  <si>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</si>
  <si>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</si>
  <si>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</si>
  <si>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</si>
  <si>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</si>
  <si>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</si>
  <si>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</si>
  <si>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</si>
  <si>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</si>
  <si>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</si>
  <si>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</si>
  <si>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</si>
  <si>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</si>
  <si>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</si>
  <si>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</si>
  <si>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</si>
  <si>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</si>
  <si>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</si>
  <si>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</si>
  <si>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</si>
  <si>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</si>
  <si>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</si>
  <si>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</si>
  <si>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</si>
  <si>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</si>
  <si>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</si>
  <si>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</si>
  <si>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</si>
  <si>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</si>
  <si>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</si>
  <si>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</si>
  <si>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</si>
  <si>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</si>
  <si>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</si>
  <si>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</si>
  <si>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</si>
  <si>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</si>
  <si>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</si>
  <si>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</si>
  <si>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</si>
  <si>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</si>
  <si>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</si>
  <si>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</si>
  <si>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</si>
  <si>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</si>
  <si>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</si>
  <si>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</si>
  <si>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</si>
  <si>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</si>
  <si>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</si>
  <si>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</si>
  <si>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</si>
  <si>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</si>
  <si>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</si>
  <si>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</si>
  <si>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</si>
  <si>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</si>
  <si>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</si>
  <si>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</si>
  <si>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</si>
  <si>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</si>
  <si>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</si>
  <si>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</si>
  <si>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</si>
  <si>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</si>
  <si>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</si>
  <si>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</si>
  <si>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</si>
  <si>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</si>
  <si>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</si>
  <si>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</si>
  <si>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</si>
  <si>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</si>
  <si>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</si>
  <si>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</si>
  <si>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</si>
  <si>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</si>
  <si>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</si>
  <si>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</si>
  <si>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</si>
  <si>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</si>
  <si>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</si>
  <si>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</si>
  <si>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</si>
  <si>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</si>
  <si>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</si>
  <si>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</si>
  <si>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</si>
  <si>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</si>
  <si>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</si>
  <si>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</si>
  <si>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</si>
  <si>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</si>
  <si>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</si>
  <si>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</si>
  <si>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</si>
  <si>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</si>
  <si>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</si>
  <si>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</si>
  <si>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</si>
  <si>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</si>
  <si>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</si>
  <si>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</si>
  <si>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</si>
  <si>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</si>
  <si>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</si>
  <si>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</si>
  <si>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</si>
  <si>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</si>
  <si>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</si>
  <si>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</si>
  <si>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</si>
  <si>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</si>
  <si>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</si>
  <si>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</si>
  <si>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</si>
  <si>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</si>
  <si>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</si>
  <si>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</si>
  <si>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</si>
  <si>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</si>
  <si>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</si>
  <si>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</si>
  <si>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</si>
  <si>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</si>
  <si>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</si>
  <si>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</si>
  <si>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</si>
  <si>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</si>
  <si>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</si>
  <si>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</si>
  <si>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</si>
  <si>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</si>
  <si>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</si>
  <si>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</si>
  <si>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</si>
  <si>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</si>
  <si>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</si>
  <si>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</si>
  <si>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</si>
  <si>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</si>
  <si>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</si>
  <si>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</si>
  <si>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</si>
  <si>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</si>
  <si>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</si>
  <si>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</si>
  <si>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</si>
  <si>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</si>
  <si>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</si>
  <si>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</si>
  <si>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</si>
  <si>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</si>
  <si>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</si>
  <si>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</si>
  <si>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</si>
  <si>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</si>
  <si>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</si>
  <si>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</si>
  <si>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</si>
  <si>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</si>
  <si>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</si>
  <si>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</si>
  <si>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</si>
  <si>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</si>
  <si>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</si>
  <si>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</si>
  <si>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</si>
  <si>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</si>
  <si>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</si>
  <si>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</si>
  <si>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</si>
  <si>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</si>
  <si>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</si>
  <si>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</si>
  <si>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</si>
  <si>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</si>
  <si>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</si>
  <si>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</si>
  <si>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</si>
  <si>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</si>
  <si>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</si>
  <si>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</si>
  <si>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</si>
  <si>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</si>
  <si>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</si>
  <si>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</si>
  <si>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</si>
  <si>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</si>
  <si>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</si>
  <si>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</si>
  <si>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</si>
  <si>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</si>
  <si>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</si>
  <si>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</si>
  <si>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</si>
  <si>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</si>
  <si>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</si>
  <si>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</si>
  <si>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</si>
  <si>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</si>
  <si>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</si>
  <si>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</si>
  <si>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</si>
  <si>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</si>
  <si>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</si>
  <si>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</si>
  <si>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</si>
  <si>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</si>
  <si>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</si>
  <si>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</si>
  <si>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</si>
  <si>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</si>
  <si>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</si>
  <si>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</si>
  <si>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</si>
  <si>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</si>
  <si>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</si>
  <si>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</si>
  <si>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</si>
  <si>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</si>
  <si>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</si>
  <si>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</si>
  <si>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</si>
  <si>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</si>
  <si>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</si>
  <si>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</si>
  <si>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</si>
  <si>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</si>
  <si>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</si>
  <si>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</si>
  <si>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</si>
  <si>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</si>
  <si>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</si>
  <si>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</si>
  <si>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</si>
  <si>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</si>
  <si>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</si>
  <si>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</si>
  <si>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</si>
  <si>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</si>
  <si>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</si>
  <si>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</si>
  <si>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</si>
  <si>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</si>
  <si>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</si>
  <si>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</si>
  <si>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</si>
  <si>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</si>
  <si>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</si>
  <si>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</si>
  <si>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</si>
  <si>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</si>
  <si>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</si>
  <si>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</si>
  <si>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</si>
  <si>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</si>
  <si>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</si>
  <si>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</si>
  <si>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</si>
  <si>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</si>
  <si>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</si>
  <si>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</si>
  <si>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</si>
  <si>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</si>
  <si>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</si>
  <si>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</si>
  <si>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</si>
  <si>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</si>
  <si>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</si>
  <si>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</si>
  <si>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</si>
  <si>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</si>
  <si>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</si>
  <si>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</si>
  <si>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</si>
  <si>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</si>
  <si>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</si>
  <si>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</si>
  <si>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</si>
  <si>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</si>
  <si>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</si>
  <si>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</si>
  <si>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</si>
  <si>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</si>
  <si>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</si>
  <si>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</si>
  <si>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</si>
  <si>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</si>
  <si>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</si>
  <si>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</si>
  <si>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</si>
  <si>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</si>
  <si>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</si>
  <si>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</si>
  <si>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</si>
  <si>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</si>
  <si>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</si>
  <si>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</si>
  <si>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</si>
  <si>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</si>
  <si>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</si>
  <si>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</si>
  <si>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</si>
  <si>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</si>
  <si>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</si>
  <si>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</si>
  <si>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</si>
  <si>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</si>
  <si>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</si>
  <si>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</si>
  <si>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</si>
  <si>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</si>
  <si>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</si>
  <si>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</si>
  <si>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</si>
  <si>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</si>
  <si>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</si>
  <si>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</si>
  <si>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</si>
  <si>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</si>
  <si>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</si>
  <si>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</si>
  <si>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</si>
  <si>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</si>
  <si>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</si>
  <si>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</si>
  <si>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</si>
  <si>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</si>
  <si>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</si>
  <si>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</si>
  <si>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</si>
  <si>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</si>
  <si>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</si>
  <si>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</si>
  <si>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</si>
  <si>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</si>
  <si>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</si>
  <si>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</si>
  <si>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</si>
  <si>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</si>
  <si>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</si>
  <si>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</si>
  <si>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</si>
  <si>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</si>
  <si>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</si>
  <si>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</si>
  <si>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</si>
  <si>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</si>
  <si>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</si>
  <si>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</si>
  <si>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</si>
  <si>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</si>
  <si>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</si>
  <si>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</si>
  <si>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</si>
  <si>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</si>
  <si>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</si>
  <si>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</si>
  <si>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</si>
  <si>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</si>
  <si>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</si>
  <si>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</si>
  <si>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</si>
  <si>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</si>
  <si>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</si>
  <si>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</si>
  <si>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</si>
  <si>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</si>
  <si>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</si>
  <si>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</si>
  <si>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</si>
  <si>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</si>
  <si>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</si>
  <si>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</si>
  <si>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</si>
  <si>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</si>
  <si>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</si>
  <si>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</si>
  <si>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</si>
  <si>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</si>
  <si>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</si>
  <si>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</si>
  <si>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</si>
  <si>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</si>
  <si>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</si>
  <si>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</si>
  <si>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</si>
  <si>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</si>
  <si>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</si>
  <si>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</si>
  <si>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</si>
  <si>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</si>
  <si>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</si>
  <si>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</si>
  <si>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</si>
  <si>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</si>
  <si>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</si>
  <si>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</si>
  <si>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</si>
  <si>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</si>
  <si>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</si>
  <si>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</si>
  <si>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</si>
  <si>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</si>
  <si>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</si>
  <si>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</si>
  <si>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</si>
  <si>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</si>
  <si>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</si>
  <si>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</si>
  <si>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</si>
  <si>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</si>
  <si>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</si>
  <si>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</si>
  <si>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</si>
  <si>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</si>
  <si>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</si>
  <si>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</si>
  <si>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</si>
  <si>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</si>
  <si>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</si>
  <si>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</si>
  <si>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</si>
  <si>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</si>
  <si>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</si>
  <si>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</si>
  <si>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</si>
  <si>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</si>
  <si>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</si>
  <si>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</si>
  <si>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</si>
  <si>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</si>
  <si>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</si>
  <si>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</si>
  <si>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</si>
  <si>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</si>
  <si>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</si>
  <si>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</si>
  <si>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</si>
  <si>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</si>
  <si>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</si>
  <si>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</si>
  <si>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</si>
  <si>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</si>
  <si>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</si>
  <si>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</si>
  <si>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</si>
  <si>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</si>
  <si>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</si>
  <si>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</si>
  <si>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</si>
  <si>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</si>
  <si>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</si>
  <si>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</si>
  <si>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</si>
  <si>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</si>
  <si>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</si>
  <si>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</si>
  <si>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</si>
  <si>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</si>
  <si>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</si>
  <si>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</si>
  <si>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</si>
  <si>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</si>
  <si>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</si>
  <si>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</si>
  <si>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</si>
  <si>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</si>
  <si>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</si>
  <si>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</si>
  <si>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</si>
  <si>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</si>
  <si>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</si>
  <si>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</si>
  <si>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</si>
  <si>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</si>
  <si>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</si>
  <si>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</si>
  <si>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</si>
  <si>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</si>
  <si>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</si>
  <si>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</si>
  <si>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</si>
  <si>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</si>
  <si>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</si>
  <si>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</si>
  <si>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</si>
  <si>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</si>
  <si>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</si>
  <si>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</si>
  <si>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</si>
  <si>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</si>
  <si>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</si>
  <si>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</si>
  <si>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</si>
  <si>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</si>
  <si>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</si>
  <si>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</si>
  <si>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</si>
  <si>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</si>
  <si>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</si>
  <si>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</si>
  <si>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</si>
  <si>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</si>
  <si>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</si>
  <si>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</si>
  <si>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</si>
  <si>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</si>
  <si>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</si>
  <si>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</si>
  <si>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</si>
  <si>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</si>
  <si>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</si>
  <si>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</si>
  <si>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</si>
  <si>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</si>
  <si>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</si>
  <si>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</si>
  <si>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</si>
  <si>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</si>
  <si>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</si>
  <si>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</si>
  <si>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</si>
  <si>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</si>
  <si>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</si>
  <si>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</si>
  <si>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</si>
  <si>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</si>
  <si>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</si>
  <si>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</si>
  <si>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</si>
  <si>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</si>
  <si>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</si>
  <si>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</si>
  <si>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</si>
  <si>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</si>
  <si>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</si>
  <si>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</si>
  <si>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</si>
  <si>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</si>
  <si>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</si>
  <si>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</si>
  <si>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</si>
  <si>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</si>
  <si>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</si>
  <si>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</si>
  <si>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</si>
  <si>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</si>
  <si>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</si>
  <si>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</si>
  <si>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</si>
  <si>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</si>
  <si>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</si>
  <si>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</si>
  <si>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</si>
  <si>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</si>
  <si>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</si>
  <si>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</si>
  <si>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</si>
  <si>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</si>
  <si>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</si>
  <si>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</si>
  <si>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</si>
  <si>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</si>
  <si>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</si>
  <si>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</si>
  <si>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</si>
  <si>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</si>
  <si>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</si>
  <si>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</si>
  <si>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</si>
  <si>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</si>
  <si>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</si>
  <si>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</si>
  <si>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</si>
  <si>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</si>
  <si>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</si>
  <si>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</si>
  <si>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</si>
  <si>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</si>
  <si>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</si>
  <si>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</si>
  <si>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</si>
  <si>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</si>
  <si>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</si>
  <si>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</si>
  <si>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</si>
  <si>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</si>
  <si>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</si>
  <si>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</si>
  <si>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</si>
  <si>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</si>
  <si>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</si>
  <si>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</si>
  <si>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</si>
  <si>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</si>
  <si>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</si>
  <si>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</si>
  <si>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</si>
  <si>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</si>
  <si>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</si>
  <si>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</si>
  <si>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</si>
  <si>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</si>
  <si>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</si>
  <si>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</si>
  <si>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</si>
  <si>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</si>
  <si>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</si>
  <si>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</si>
  <si>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</si>
  <si>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</si>
  <si>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</si>
  <si>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</si>
  <si>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</si>
  <si>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</si>
  <si>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</si>
  <si>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</si>
  <si>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</si>
  <si>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</si>
  <si>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</si>
  <si>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</si>
  <si>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</si>
  <si>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</si>
  <si>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</si>
  <si>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</si>
  <si>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</si>
  <si>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</si>
  <si>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</si>
  <si>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</si>
  <si>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</si>
  <si>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</si>
  <si>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</si>
  <si>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</si>
  <si>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</si>
  <si>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</si>
  <si>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</si>
  <si>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</si>
  <si>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</si>
  <si>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</si>
  <si>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</si>
  <si>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</si>
  <si>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</si>
  <si>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</si>
  <si>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</si>
  <si>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</si>
  <si>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</si>
  <si>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</si>
  <si>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</si>
  <si>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</si>
  <si>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</si>
  <si>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</si>
  <si>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</si>
  <si>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</si>
  <si>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</si>
  <si>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</si>
  <si>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</si>
  <si>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</si>
  <si>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</si>
  <si>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</si>
  <si>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</si>
  <si>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</si>
  <si>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</si>
  <si>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</si>
  <si>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</si>
  <si>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</si>
  <si>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</si>
  <si>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</si>
  <si>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</si>
  <si>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</si>
  <si>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</si>
  <si>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</si>
  <si>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</si>
  <si>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</si>
  <si>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</si>
  <si>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</si>
  <si>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</si>
  <si>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</si>
  <si>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</si>
  <si>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</si>
  <si>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</si>
  <si>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</si>
  <si>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</si>
  <si>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</si>
  <si>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</si>
  <si>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</si>
  <si>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</si>
  <si>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</si>
  <si>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</si>
  <si>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</si>
  <si>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</si>
  <si>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</si>
  <si>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</si>
  <si>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</si>
  <si>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</si>
  <si>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</si>
  <si>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</si>
  <si>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</si>
  <si>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</si>
  <si>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</si>
  <si>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</si>
  <si>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</si>
  <si>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</si>
  <si>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</si>
  <si>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</si>
  <si>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</si>
  <si>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</si>
  <si>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</si>
  <si>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</si>
  <si>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</si>
  <si>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</si>
  <si>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</si>
  <si>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</si>
  <si>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</si>
  <si>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</si>
  <si>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</si>
  <si>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</si>
  <si>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</si>
  <si>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</si>
  <si>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</si>
  <si>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</si>
  <si>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</si>
  <si>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</si>
  <si>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</si>
  <si>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</si>
  <si>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</si>
  <si>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</si>
  <si>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</si>
  <si>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</si>
  <si>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</si>
  <si>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</si>
  <si>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</si>
  <si>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</si>
  <si>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</si>
  <si>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</si>
  <si>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</si>
  <si>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</si>
  <si>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</si>
  <si>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</si>
  <si>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</si>
  <si>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</si>
  <si>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</si>
  <si>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</si>
  <si>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</si>
  <si>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</si>
  <si>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</si>
  <si>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</si>
  <si>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</si>
  <si>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</si>
  <si>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</si>
  <si>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</si>
  <si>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</si>
  <si>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</si>
  <si>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</si>
  <si>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</si>
  <si>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</si>
  <si>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</si>
  <si>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</si>
  <si>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</si>
  <si>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</si>
  <si>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</si>
  <si>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</si>
  <si>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</si>
  <si>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</si>
  <si>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</si>
  <si>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</si>
  <si>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</si>
  <si>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</si>
  <si>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</si>
  <si>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</si>
  <si>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</si>
  <si>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</si>
  <si>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</si>
  <si>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</si>
  <si>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</si>
  <si>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</si>
  <si>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</si>
  <si>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</si>
  <si>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</si>
  <si>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</si>
  <si>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</si>
  <si>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</si>
  <si>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</si>
  <si>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</si>
  <si>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</si>
  <si>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</si>
  <si>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</si>
  <si>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</si>
  <si>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</si>
  <si>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</si>
  <si>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</si>
  <si>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</si>
  <si>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</si>
  <si>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</si>
  <si>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</si>
  <si>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</si>
  <si>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</si>
  <si>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</si>
  <si>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</si>
  <si>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</si>
  <si>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</si>
  <si>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</si>
  <si>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</si>
  <si>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</si>
  <si>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</si>
  <si>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</si>
  <si>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</si>
  <si>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</si>
  <si>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</si>
  <si>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</si>
  <si>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</si>
  <si>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</si>
  <si>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</si>
  <si>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</si>
  <si>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</si>
  <si>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</si>
  <si>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</si>
  <si>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</si>
  <si>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</si>
  <si>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</si>
  <si>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</si>
  <si>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</si>
  <si>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</si>
  <si>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</si>
  <si>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</si>
  <si>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</si>
  <si>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</si>
  <si>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</si>
  <si>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</si>
  <si>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</si>
  <si>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</si>
  <si>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</si>
  <si>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</si>
  <si>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</si>
  <si>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</si>
  <si>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</si>
  <si>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</si>
  <si>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</si>
  <si>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</si>
  <si>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</si>
  <si>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</si>
  <si>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</si>
  <si>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</si>
  <si>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</si>
  <si>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</si>
  <si>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</si>
  <si>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</si>
  <si>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</si>
  <si>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</si>
  <si>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</si>
  <si>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</si>
  <si>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</si>
  <si>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</si>
  <si>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</si>
  <si>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</si>
  <si>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</si>
  <si>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</si>
  <si>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</si>
  <si>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</si>
  <si>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</si>
  <si>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</si>
  <si>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</si>
  <si>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</si>
  <si>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</si>
  <si>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</si>
  <si>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</si>
  <si>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</si>
  <si>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</si>
  <si>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</si>
  <si>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</si>
  <si>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</si>
  <si>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</si>
  <si>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</si>
  <si>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</si>
  <si>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</si>
  <si>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</si>
  <si>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</si>
  <si>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</si>
  <si>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</si>
  <si>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</si>
  <si>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</si>
  <si>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</si>
  <si>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</si>
  <si>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</si>
  <si>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</si>
  <si>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</si>
  <si>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</si>
  <si>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</si>
  <si>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</si>
  <si>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</si>
  <si>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</si>
  <si>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</si>
  <si>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</si>
  <si>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</si>
  <si>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</si>
  <si>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</si>
  <si>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</si>
  <si>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</si>
  <si>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</si>
  <si>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</si>
  <si>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</si>
  <si>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</si>
  <si>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</si>
  <si>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</si>
  <si>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</si>
  <si>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</si>
  <si>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</si>
  <si>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</si>
  <si>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</si>
  <si>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</si>
  <si>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</si>
  <si>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</si>
  <si>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</si>
  <si>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</si>
  <si>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</si>
  <si>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</si>
  <si>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</si>
  <si>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</si>
  <si>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</si>
  <si>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</si>
  <si>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</si>
  <si>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</si>
  <si>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</si>
  <si>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</si>
  <si>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</si>
  <si>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</si>
  <si>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</si>
  <si>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</si>
  <si>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</si>
  <si>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</si>
  <si>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</si>
  <si>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</si>
  <si>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</si>
  <si>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</si>
  <si>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</si>
  <si>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</si>
  <si>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</si>
  <si>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</si>
  <si>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</si>
  <si>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</si>
  <si>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</si>
  <si>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</si>
  <si>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</si>
  <si>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</si>
  <si>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</si>
  <si>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</si>
  <si>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</si>
  <si>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</si>
  <si>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</si>
  <si>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</si>
  <si>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</si>
  <si>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</si>
  <si>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</si>
  <si>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</si>
  <si>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</si>
  <si>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</si>
  <si>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</si>
  <si>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</si>
  <si>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</si>
  <si>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</si>
  <si>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</si>
  <si>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</si>
  <si>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</si>
  <si>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</si>
  <si>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</si>
  <si>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</si>
  <si>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</si>
  <si>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</si>
  <si>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</si>
  <si>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</si>
  <si>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</si>
  <si>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</si>
  <si>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</si>
  <si>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</si>
  <si>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</si>
  <si>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</si>
  <si>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</si>
  <si>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</si>
  <si>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</si>
  <si>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</si>
  <si>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</si>
  <si>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</si>
  <si>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</si>
  <si>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</si>
  <si>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</si>
  <si>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</si>
  <si>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</si>
  <si>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</si>
  <si>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</si>
  <si>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</si>
  <si>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</si>
  <si>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</si>
  <si>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</si>
  <si>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</si>
  <si>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</si>
  <si>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</si>
  <si>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</si>
  <si>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</si>
  <si>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</si>
  <si>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</si>
  <si>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</si>
  <si>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</si>
  <si>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</si>
  <si>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</si>
  <si>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</si>
  <si>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</si>
  <si>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</si>
  <si>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</si>
  <si>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</si>
  <si>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</si>
  <si>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</si>
  <si>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</si>
  <si>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</si>
  <si>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</si>
  <si>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</si>
  <si>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</si>
  <si>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</si>
  <si>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</si>
  <si>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</si>
  <si>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</si>
  <si>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</si>
  <si>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</si>
  <si>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</si>
  <si>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</si>
  <si>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</si>
  <si>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</si>
  <si>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</si>
  <si>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</si>
  <si>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</si>
  <si>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</si>
  <si>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</si>
  <si>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</si>
  <si>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</si>
  <si>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</si>
  <si>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</si>
  <si>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</si>
  <si>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</si>
  <si>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</si>
  <si>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</si>
  <si>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</si>
  <si>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</si>
  <si>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</si>
  <si>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</si>
  <si>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</si>
  <si>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</si>
  <si>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</si>
  <si>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</si>
  <si>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</si>
  <si>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</si>
  <si>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</si>
  <si>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</si>
  <si>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</si>
  <si>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</si>
  <si>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</si>
  <si>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</si>
  <si>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</si>
  <si>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</si>
  <si>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</si>
  <si>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</si>
  <si>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</si>
  <si>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</si>
  <si>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</si>
  <si>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</si>
  <si>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</si>
  <si>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</si>
  <si>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</si>
  <si>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</si>
  <si>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</si>
  <si>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</si>
  <si>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</si>
  <si>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</si>
  <si>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</si>
  <si>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</si>
  <si>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</si>
  <si>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</si>
  <si>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</si>
  <si>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</si>
  <si>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</si>
  <si>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</si>
  <si>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</si>
  <si>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</si>
  <si>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</si>
  <si>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</si>
  <si>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</si>
  <si>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</si>
  <si>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</si>
  <si>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</si>
  <si>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</si>
  <si>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</si>
  <si>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</si>
  <si>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</si>
  <si>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</si>
  <si>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</si>
  <si>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</si>
  <si>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</si>
  <si>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</si>
  <si>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</si>
  <si>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</si>
  <si>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</si>
  <si>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</si>
  <si>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</si>
  <si>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</si>
  <si>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</si>
  <si>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</si>
  <si>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</si>
  <si>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</si>
  <si>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</si>
  <si>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</si>
  <si>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</si>
  <si>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</si>
  <si>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</si>
  <si>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</si>
  <si>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</si>
  <si>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</si>
  <si>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</si>
  <si>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</si>
  <si>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</si>
  <si>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</si>
  <si>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</si>
  <si>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</si>
  <si>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</si>
  <si>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</si>
  <si>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</si>
  <si>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</si>
  <si>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</si>
  <si>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</si>
  <si>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</si>
  <si>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</si>
  <si>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</si>
  <si>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</si>
  <si>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</si>
  <si>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</si>
  <si>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</si>
  <si>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</si>
  <si>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</si>
  <si>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</si>
  <si>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</si>
  <si>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</si>
  <si>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</si>
  <si>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</si>
  <si>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</si>
  <si>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</si>
  <si>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</si>
  <si>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</si>
  <si>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</si>
  <si>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</si>
  <si>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</si>
  <si>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</si>
  <si>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</si>
  <si>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</si>
  <si>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</si>
  <si>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</si>
  <si>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</si>
  <si>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</si>
  <si>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</si>
  <si>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</si>
  <si>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</si>
  <si>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</si>
  <si>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</si>
  <si>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</si>
  <si>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</si>
  <si>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</si>
  <si>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</si>
  <si>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</si>
  <si>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</si>
  <si>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</si>
  <si>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</si>
  <si>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</si>
  <si>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</si>
  <si>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</si>
  <si>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</si>
  <si>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</si>
  <si>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</si>
  <si>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</si>
  <si>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</si>
  <si>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</si>
  <si>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</si>
  <si>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</si>
  <si>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</si>
  <si>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</si>
  <si>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</si>
  <si>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</si>
  <si>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</si>
  <si>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</si>
  <si>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</si>
  <si>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</si>
  <si>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</si>
  <si>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</si>
  <si>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</si>
  <si>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</si>
  <si>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</si>
  <si>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</si>
  <si>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</si>
  <si>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</si>
  <si>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</si>
  <si>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</si>
  <si>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</si>
  <si>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</si>
  <si>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</si>
  <si>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</si>
  <si>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</si>
  <si>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</si>
  <si>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</si>
  <si>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</si>
  <si>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</si>
  <si>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</si>
  <si>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</si>
  <si>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</si>
  <si>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</si>
  <si>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</si>
  <si>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</si>
  <si>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</si>
  <si>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</si>
  <si>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</si>
  <si>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</si>
  <si>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</si>
  <si>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</si>
  <si>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</si>
  <si>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</si>
  <si>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</si>
  <si>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</si>
  <si>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</si>
  <si>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</si>
  <si>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</si>
  <si>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</si>
  <si>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</si>
  <si>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</si>
  <si>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</si>
  <si>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</si>
  <si>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</si>
  <si>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</si>
  <si>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</si>
  <si>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</si>
  <si>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</si>
  <si>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</si>
  <si>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</si>
  <si>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</si>
  <si>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</si>
  <si>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</si>
  <si>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</si>
  <si>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</si>
  <si>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</si>
  <si>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</si>
  <si>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</si>
  <si>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</si>
  <si>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</si>
  <si>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</si>
  <si>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</si>
  <si>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</si>
  <si>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</si>
  <si>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</si>
  <si>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</si>
  <si>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</si>
  <si>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</si>
  <si>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</si>
  <si>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</si>
  <si>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</si>
  <si>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</si>
  <si>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</si>
  <si>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</si>
  <si>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</si>
  <si>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</si>
  <si>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</si>
  <si>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</si>
  <si>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</si>
  <si>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</si>
  <si>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</si>
  <si>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</si>
  <si>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</si>
  <si>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</si>
  <si>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</si>
  <si>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</si>
  <si>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</si>
  <si>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</si>
  <si>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</si>
  <si>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</si>
  <si>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</si>
  <si>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</si>
  <si>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</si>
  <si>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</si>
  <si>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</si>
  <si>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</si>
  <si>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</si>
  <si>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</si>
  <si>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</si>
  <si>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</si>
  <si>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</si>
  <si>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</si>
  <si>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</si>
  <si>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</si>
  <si>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</si>
  <si>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</si>
  <si>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</si>
  <si>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</si>
  <si>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</si>
  <si>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</si>
  <si>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</si>
  <si>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</si>
  <si>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</si>
  <si>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</si>
  <si>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</si>
  <si>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</si>
  <si>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</si>
  <si>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</si>
  <si>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</si>
  <si>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</si>
  <si>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</si>
  <si>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</si>
  <si>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</si>
  <si>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</si>
  <si>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</si>
  <si>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</si>
  <si>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</si>
  <si>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</si>
  <si>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</si>
  <si>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</si>
  <si>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</si>
  <si>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</si>
  <si>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</si>
  <si>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</si>
  <si>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</si>
  <si>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</si>
  <si>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</si>
  <si>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</si>
  <si>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</si>
  <si>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</si>
  <si>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</si>
  <si>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</si>
  <si>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</si>
  <si>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</si>
  <si>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</si>
  <si>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</si>
  <si>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</si>
  <si>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</si>
  <si>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</si>
  <si>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</si>
  <si>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</si>
  <si>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</si>
  <si>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</si>
  <si>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</si>
  <si>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</si>
  <si>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</si>
  <si>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</si>
  <si>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</si>
  <si>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</si>
  <si>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</si>
  <si>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</si>
  <si>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</si>
  <si>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</si>
  <si>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</si>
  <si>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</si>
  <si>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</si>
  <si>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</si>
  <si>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</si>
  <si>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</si>
  <si>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</si>
  <si>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</si>
  <si>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</si>
  <si>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</si>
  <si>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</si>
  <si>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</si>
  <si>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</si>
  <si>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</si>
  <si>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</si>
  <si>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</si>
  <si>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</si>
  <si>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</si>
  <si>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</si>
  <si>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</si>
  <si>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</si>
  <si>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</si>
  <si>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</si>
  <si>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</si>
  <si>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</si>
  <si>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</si>
  <si>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</si>
  <si>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</si>
  <si>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</si>
  <si>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</si>
  <si>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</si>
  <si>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</si>
  <si>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</si>
  <si>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</si>
  <si>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</si>
  <si>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</si>
  <si>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</si>
  <si>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</si>
  <si>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</si>
  <si>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</si>
  <si>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</si>
  <si>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</si>
  <si>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</si>
  <si>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</si>
  <si>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</si>
  <si>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</si>
  <si>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</si>
  <si>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</si>
  <si>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</si>
  <si>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</si>
  <si>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</si>
  <si>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</si>
  <si>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</si>
  <si>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</si>
  <si>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</si>
  <si>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</si>
  <si>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</si>
  <si>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</si>
  <si>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</si>
  <si>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</si>
  <si>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</si>
  <si>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</si>
  <si>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</si>
  <si>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</si>
  <si>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</si>
  <si>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</si>
  <si>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</si>
  <si>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</si>
  <si>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</si>
  <si>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</si>
  <si>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</si>
  <si>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</si>
  <si>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</si>
  <si>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</si>
  <si>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</si>
  <si>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</si>
  <si>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</si>
  <si>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</si>
  <si>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</si>
  <si>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</si>
  <si>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</si>
  <si>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</si>
  <si>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</si>
  <si>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</si>
  <si>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</si>
  <si>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</si>
  <si>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</si>
  <si>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</si>
  <si>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</si>
  <si>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</si>
  <si>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</si>
  <si>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</si>
  <si>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</si>
  <si>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</si>
  <si>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</si>
  <si>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</si>
  <si>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</si>
  <si>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</si>
  <si>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</si>
  <si>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</si>
  <si>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</si>
  <si>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</si>
  <si>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</si>
  <si>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</si>
  <si>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</si>
  <si>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</si>
  <si>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</si>
  <si>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</si>
  <si>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</si>
  <si>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</si>
  <si>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</si>
  <si>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</si>
  <si>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</si>
  <si>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</si>
  <si>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</si>
  <si>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</si>
  <si>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</si>
  <si>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</si>
  <si>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</si>
  <si>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</si>
  <si>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</si>
  <si>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</si>
  <si>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</si>
  <si>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</si>
  <si>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</si>
  <si>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</si>
  <si>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</si>
  <si>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</si>
  <si>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</si>
  <si>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</si>
  <si>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</si>
  <si>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</si>
  <si>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</si>
  <si>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</si>
  <si>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</si>
  <si>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</si>
  <si>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</si>
  <si>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</si>
  <si>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</si>
  <si>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</si>
  <si>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</si>
  <si>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</si>
  <si>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</si>
  <si>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</si>
  <si>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</si>
  <si>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</si>
  <si>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</si>
  <si>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</si>
  <si>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</si>
  <si>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</si>
  <si>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</si>
  <si>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</si>
  <si>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</si>
  <si>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</si>
  <si>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</si>
  <si>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</si>
  <si>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</si>
  <si>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</si>
  <si>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</si>
  <si>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</si>
  <si>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</si>
  <si>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</si>
  <si>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</si>
  <si>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</si>
  <si>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</si>
  <si>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</si>
  <si>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</si>
  <si>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</si>
  <si>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</si>
  <si>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</si>
  <si>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</si>
  <si>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</si>
  <si>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</si>
  <si>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</si>
  <si>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</si>
  <si>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</si>
  <si>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</si>
  <si>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</si>
  <si>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</si>
  <si>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</si>
  <si>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</si>
  <si>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</si>
  <si>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</si>
  <si>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</si>
  <si>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</si>
  <si>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</si>
  <si>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</si>
  <si>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</si>
  <si>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</si>
  <si>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</si>
  <si>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</si>
  <si>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</si>
  <si>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</si>
  <si>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</si>
  <si>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</si>
  <si>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</si>
  <si>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</si>
  <si>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</si>
  <si>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</si>
  <si>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</si>
  <si>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</si>
  <si>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</si>
  <si>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</si>
  <si>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</si>
  <si>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</si>
  <si>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</si>
  <si>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</si>
  <si>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</si>
  <si>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</si>
  <si>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</si>
  <si>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</si>
  <si>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</si>
  <si>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</si>
  <si>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</si>
  <si>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</si>
  <si>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</si>
  <si>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</si>
  <si>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</si>
  <si>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</si>
  <si>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</si>
  <si>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</si>
  <si>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</si>
  <si>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</si>
  <si>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</si>
  <si>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</si>
  <si>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</si>
  <si>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</si>
  <si>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</si>
  <si>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</si>
  <si>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</si>
  <si>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</si>
  <si>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</si>
  <si>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</si>
  <si>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</si>
  <si>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</si>
  <si>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</si>
  <si>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</si>
  <si>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</si>
  <si>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</si>
  <si>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</si>
  <si>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</si>
  <si>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</si>
  <si>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</si>
  <si>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</si>
  <si>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</si>
  <si>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</si>
  <si>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</si>
  <si>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</si>
  <si>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</si>
  <si>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</si>
  <si>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</si>
  <si>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</si>
  <si>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</si>
  <si>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</si>
  <si>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</si>
  <si>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</si>
  <si>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</si>
  <si>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</si>
  <si>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</si>
  <si>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</si>
  <si>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</si>
  <si>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</si>
  <si>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</si>
  <si>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</si>
  <si>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</si>
  <si>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</si>
  <si>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</si>
  <si>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</si>
  <si>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</si>
  <si>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</si>
  <si>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</si>
  <si>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</si>
  <si>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</si>
  <si>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</si>
  <si>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</si>
  <si>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</si>
  <si>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</si>
  <si>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</si>
  <si>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</si>
  <si>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</si>
  <si>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</si>
  <si>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</si>
  <si>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</si>
  <si>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</si>
  <si>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</si>
  <si>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</si>
  <si>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</si>
  <si>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</si>
  <si>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</si>
  <si>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</si>
  <si>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</si>
  <si>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</si>
  <si>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</si>
  <si>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</si>
  <si>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</si>
  <si>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</si>
  <si>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</si>
  <si>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</si>
  <si>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</si>
  <si>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</si>
  <si>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</si>
  <si>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</si>
  <si>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</si>
  <si>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</si>
  <si>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</si>
  <si>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</si>
  <si>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</si>
  <si>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</si>
  <si>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</si>
  <si>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</si>
  <si>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</si>
  <si>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</si>
  <si>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</si>
  <si>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</si>
  <si>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</si>
  <si>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</si>
  <si>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</si>
  <si>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</si>
  <si>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</si>
  <si>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</si>
  <si>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</si>
  <si>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</si>
  <si>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</si>
  <si>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</si>
  <si>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</si>
  <si>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</si>
  <si>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</si>
  <si>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</si>
  <si>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</si>
  <si>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</si>
  <si>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</si>
  <si>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</si>
  <si>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</si>
  <si>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</si>
  <si>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</si>
  <si>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</si>
  <si>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</si>
  <si>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</si>
  <si>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</si>
  <si>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</si>
  <si>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</si>
  <si>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</si>
  <si>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</si>
  <si>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</si>
  <si>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</si>
  <si>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</si>
  <si>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</si>
  <si>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</si>
  <si>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</si>
  <si>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</si>
  <si>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</si>
  <si>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</si>
  <si>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</si>
  <si>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</si>
  <si>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</si>
  <si>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</si>
  <si>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</si>
  <si>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</si>
  <si>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</si>
  <si>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</si>
  <si>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</si>
  <si>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</si>
  <si>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</si>
  <si>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</si>
  <si>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</si>
  <si>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</si>
  <si>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</si>
  <si>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</si>
  <si>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</si>
  <si>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</si>
  <si>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</si>
  <si>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</si>
  <si>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</si>
  <si>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</si>
  <si>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</si>
  <si>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</si>
  <si>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</si>
  <si>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</si>
  <si>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</si>
  <si>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</si>
  <si>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</si>
  <si>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</si>
  <si>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</si>
  <si>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</si>
  <si>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</si>
  <si>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</si>
  <si>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</si>
  <si>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</si>
  <si>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</si>
  <si>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</si>
  <si>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</si>
  <si>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</si>
  <si>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</si>
  <si>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</si>
  <si>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</si>
  <si>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</si>
  <si>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</si>
  <si>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</si>
  <si>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</si>
  <si>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</si>
  <si>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</si>
  <si>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</si>
  <si>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</si>
  <si>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</si>
  <si>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</si>
  <si>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</si>
  <si>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</si>
  <si>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</si>
  <si>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</si>
  <si>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</si>
  <si>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</si>
  <si>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</si>
  <si>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</si>
  <si>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</si>
  <si>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</si>
  <si>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</si>
  <si>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</si>
  <si>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</si>
  <si>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</si>
  <si>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</si>
  <si>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</si>
  <si>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</si>
  <si>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</si>
  <si>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</si>
  <si>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</si>
  <si>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</si>
  <si>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</si>
  <si>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</si>
  <si>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</si>
  <si>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</si>
  <si>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</si>
  <si>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</si>
  <si>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</si>
  <si>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</si>
  <si>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</si>
  <si>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</si>
  <si>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</si>
  <si>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</si>
  <si>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</si>
  <si>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</si>
  <si>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</si>
  <si>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</si>
  <si>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</si>
  <si>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</si>
  <si>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</si>
  <si>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</si>
  <si>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</si>
  <si>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</si>
  <si>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</si>
  <si>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</si>
  <si>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</si>
  <si>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</si>
  <si>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</si>
  <si>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</si>
  <si>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</si>
  <si>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</si>
  <si>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</si>
  <si>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</si>
  <si>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</si>
  <si>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</si>
  <si>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</si>
  <si>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</si>
  <si>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</si>
  <si>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</si>
  <si>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</si>
  <si>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</si>
  <si>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</si>
  <si>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</si>
  <si>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</si>
  <si>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</si>
  <si>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</si>
  <si>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</si>
  <si>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</si>
  <si>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</si>
  <si>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</si>
  <si>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</si>
  <si>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</si>
  <si>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</si>
  <si>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</si>
  <si>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</si>
  <si>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</si>
  <si>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</si>
  <si>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</si>
  <si>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</si>
  <si>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</si>
  <si>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</si>
  <si>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</si>
  <si>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</si>
  <si>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</si>
  <si>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</si>
  <si>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</si>
  <si>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</si>
  <si>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</si>
  <si>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</si>
  <si>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</si>
  <si>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</si>
  <si>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</si>
  <si>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</si>
  <si>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</si>
  <si>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</si>
  <si>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</si>
  <si>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</si>
  <si>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</si>
  <si>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</si>
  <si>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</si>
  <si>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</si>
  <si>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</si>
  <si>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</si>
  <si>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</si>
  <si>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</si>
  <si>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</si>
  <si>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</si>
  <si>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</si>
  <si>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</si>
  <si>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</si>
  <si>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</si>
  <si>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</si>
  <si>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</si>
  <si>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</si>
  <si>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</si>
  <si>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</si>
  <si>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</si>
  <si>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</si>
  <si>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</si>
  <si>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</si>
  <si>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</si>
  <si>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</si>
  <si>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</si>
  <si>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</si>
  <si>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</si>
  <si>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</si>
  <si>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</si>
  <si>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</si>
  <si>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</si>
  <si>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</si>
  <si>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</si>
  <si>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</si>
  <si>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</si>
  <si>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</si>
  <si>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</si>
  <si>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</si>
  <si>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</si>
  <si>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</si>
  <si>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</si>
  <si>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</si>
  <si>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</si>
  <si>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</si>
  <si>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</si>
  <si>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</si>
  <si>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</si>
  <si>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</si>
  <si>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</si>
  <si>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</si>
  <si>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</si>
  <si>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</si>
  <si>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</si>
  <si>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</si>
  <si>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</si>
  <si>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</si>
  <si>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</si>
  <si>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</si>
  <si>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</si>
  <si>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</si>
  <si>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</si>
  <si>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</si>
  <si>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</si>
  <si>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</si>
  <si>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</si>
  <si>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</si>
  <si>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</si>
  <si>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</si>
  <si>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</si>
  <si>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</si>
  <si>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</si>
  <si>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</si>
  <si>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</si>
  <si>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</si>
  <si>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</si>
  <si>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</si>
  <si>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</si>
  <si>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</si>
  <si>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</si>
  <si>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</si>
  <si>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</si>
  <si>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</si>
  <si>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</si>
  <si>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</si>
  <si>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</si>
  <si>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</si>
  <si>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</si>
  <si>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</si>
  <si>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</si>
  <si>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</si>
  <si>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</si>
  <si>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</si>
  <si>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</si>
  <si>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</si>
  <si>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</si>
  <si>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</si>
  <si>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</si>
  <si>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</si>
  <si>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</si>
  <si>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</si>
  <si>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</si>
  <si>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</si>
  <si>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</si>
  <si>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</si>
  <si>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</si>
  <si>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</si>
  <si>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</si>
  <si>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</si>
  <si>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</si>
  <si>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</si>
  <si>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</si>
  <si>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</si>
  <si>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</si>
  <si>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</si>
  <si>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</si>
  <si>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</si>
  <si>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</si>
  <si>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</si>
  <si>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</si>
  <si>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</si>
  <si>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</si>
  <si>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</si>
  <si>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</si>
  <si>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</si>
  <si>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</si>
  <si>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</si>
  <si>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</si>
  <si>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</si>
  <si>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</si>
  <si>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</si>
  <si>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</si>
  <si>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</si>
  <si>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</si>
  <si>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</si>
  <si>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</si>
  <si>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</si>
  <si>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</si>
  <si>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</si>
  <si>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</si>
  <si>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</si>
  <si>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</si>
  <si>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</si>
  <si>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</si>
  <si>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</si>
  <si>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</si>
  <si>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</si>
  <si>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</si>
  <si>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</si>
  <si>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</si>
  <si>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</si>
  <si>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</si>
  <si>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</si>
  <si>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</si>
  <si>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</si>
  <si>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</si>
  <si>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</si>
  <si>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</si>
  <si>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</si>
  <si>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</si>
  <si>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</si>
  <si>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</si>
  <si>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</si>
  <si>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</si>
  <si>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</si>
  <si>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</si>
  <si>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</si>
  <si>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</si>
  <si>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</si>
  <si>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</si>
  <si>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</si>
  <si>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</si>
  <si>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</si>
  <si>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</si>
  <si>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</si>
  <si>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</si>
  <si>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</si>
  <si>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</si>
  <si>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</si>
  <si>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</si>
  <si>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</si>
  <si>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</si>
  <si>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</si>
  <si>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</si>
  <si>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</si>
  <si>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</si>
  <si>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</si>
  <si>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</si>
  <si>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</si>
  <si>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</si>
  <si>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</si>
  <si>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</si>
  <si>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</si>
  <si>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</si>
  <si>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</si>
  <si>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</si>
  <si>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</si>
  <si>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</si>
  <si>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</si>
  <si>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</si>
  <si>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</si>
  <si>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</si>
  <si>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</si>
  <si>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</si>
  <si>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</si>
  <si>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</si>
  <si>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</si>
  <si>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</si>
  <si>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</si>
  <si>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</si>
  <si>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</si>
  <si>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</si>
  <si>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</si>
  <si>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</si>
  <si>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</si>
  <si>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</si>
  <si>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</si>
  <si>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</si>
  <si>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</si>
  <si>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</si>
  <si>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</si>
  <si>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</si>
  <si>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</si>
  <si>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</si>
  <si>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</si>
  <si>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</si>
  <si>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</si>
  <si>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</si>
  <si>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</si>
  <si>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</si>
  <si>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</si>
  <si>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</si>
  <si>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</si>
  <si>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</si>
  <si>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</si>
  <si>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</si>
  <si>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</si>
  <si>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</si>
  <si>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</si>
  <si>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</si>
  <si>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</si>
  <si>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</si>
  <si>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</si>
  <si>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</si>
  <si>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</si>
  <si>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</si>
  <si>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</si>
  <si>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</si>
  <si>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</si>
  <si>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</si>
  <si>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</si>
  <si>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</si>
  <si>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</si>
  <si>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</si>
  <si>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</si>
  <si>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</si>
  <si>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</si>
  <si>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</si>
  <si>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</si>
  <si>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</si>
  <si>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</si>
  <si>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</si>
  <si>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</si>
  <si>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</si>
  <si>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</si>
  <si>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</si>
  <si>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</si>
  <si>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</si>
  <si>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</si>
  <si>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</si>
  <si>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</si>
  <si>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</si>
  <si>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</si>
  <si>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</si>
  <si>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</si>
  <si>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</si>
  <si>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</si>
  <si>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</si>
  <si>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</si>
  <si>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</si>
  <si>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</si>
  <si>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</si>
  <si>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</si>
  <si>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</si>
  <si>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</si>
  <si>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</si>
  <si>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</si>
  <si>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</si>
  <si>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</si>
  <si>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</si>
  <si>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</si>
  <si>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</si>
  <si>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</si>
  <si>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</si>
  <si>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</si>
  <si>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</si>
  <si>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</si>
  <si>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</si>
  <si>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</si>
  <si>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</si>
  <si>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</si>
  <si>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</si>
  <si>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</si>
  <si>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</si>
  <si>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</si>
  <si>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</si>
  <si>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</si>
  <si>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</si>
  <si>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</si>
  <si>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</si>
  <si>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</si>
  <si>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</si>
  <si>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</si>
  <si>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</si>
  <si>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</si>
  <si>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</si>
  <si>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</si>
  <si>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</si>
  <si>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</si>
  <si>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</si>
  <si>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</si>
  <si>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</si>
  <si>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</si>
  <si>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</si>
  <si>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</si>
  <si>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</si>
  <si>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</si>
  <si>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</si>
  <si>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</si>
  <si>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</si>
  <si>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</si>
  <si>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</si>
  <si>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</si>
  <si>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</si>
  <si>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</si>
  <si>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</si>
  <si>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</si>
  <si>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</si>
  <si>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</si>
  <si>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</si>
  <si>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</si>
  <si>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</si>
  <si>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</si>
  <si>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</si>
  <si>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</si>
  <si>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</si>
  <si>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</si>
  <si>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</si>
  <si>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</si>
  <si>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</si>
  <si>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</si>
  <si>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</si>
  <si>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</si>
  <si>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</si>
  <si>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</si>
  <si>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</si>
  <si>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</si>
  <si>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</si>
  <si>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</si>
  <si>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</si>
  <si>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</si>
  <si>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</si>
  <si>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</si>
  <si>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</si>
  <si>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</si>
  <si>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</si>
  <si>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</si>
  <si>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</si>
  <si>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</si>
  <si>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</si>
  <si>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</si>
  <si>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</si>
  <si>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</si>
  <si>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</si>
  <si>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</si>
  <si>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</si>
  <si>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</si>
  <si>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</si>
  <si>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</si>
  <si>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</si>
  <si>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</si>
  <si>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</si>
  <si>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</si>
  <si>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</si>
  <si>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</si>
  <si>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</si>
  <si>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</si>
  <si>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</si>
  <si>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</si>
  <si>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</si>
  <si>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</si>
  <si>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</si>
  <si>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</si>
  <si>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</si>
  <si>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</si>
  <si>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</si>
  <si>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</si>
  <si>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</si>
  <si>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</si>
  <si>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</si>
  <si>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</si>
  <si>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</si>
  <si>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</si>
  <si>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</si>
  <si>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</si>
  <si>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</si>
  <si>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</si>
  <si>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</si>
  <si>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</si>
  <si>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</si>
  <si>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</si>
  <si>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</si>
  <si>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</si>
  <si>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</si>
  <si>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</si>
  <si>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</si>
  <si>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</si>
  <si>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</si>
  <si>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</si>
  <si>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</si>
  <si>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</si>
  <si>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</si>
  <si>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</si>
  <si>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</si>
  <si>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</si>
  <si>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</si>
  <si>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</si>
  <si>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</si>
  <si>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</si>
  <si>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</si>
  <si>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</si>
  <si>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</si>
  <si>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</si>
  <si>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</si>
  <si>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</si>
  <si>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</si>
  <si>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</si>
  <si>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</si>
  <si>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</si>
  <si>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</si>
  <si>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</si>
  <si>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</si>
  <si>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</si>
  <si>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</si>
  <si>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</si>
  <si>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</si>
  <si>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</si>
  <si>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</si>
  <si>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</si>
  <si>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</si>
  <si>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</si>
  <si>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</si>
  <si>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</si>
  <si>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</si>
  <si>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</si>
  <si>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</si>
  <si>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</si>
  <si>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</si>
  <si>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</si>
  <si>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</si>
  <si>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</si>
  <si>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</si>
  <si>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</si>
  <si>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</si>
  <si>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</si>
  <si>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</si>
  <si>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</si>
  <si>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</si>
  <si>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</si>
  <si>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</si>
  <si>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</si>
  <si>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</si>
  <si>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</si>
  <si>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</si>
  <si>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</si>
  <si>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</si>
  <si>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</si>
  <si>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</si>
  <si>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</si>
  <si>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</si>
  <si>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</si>
  <si>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</si>
  <si>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</si>
  <si>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</si>
  <si>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</si>
  <si>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</si>
  <si>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</si>
  <si>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</si>
  <si>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</si>
  <si>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</si>
  <si>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</si>
  <si>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</si>
  <si>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</si>
  <si>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</si>
  <si>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</si>
  <si>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</si>
  <si>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</si>
  <si>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</si>
  <si>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</si>
  <si>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</si>
  <si>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</si>
  <si>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</si>
  <si>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</si>
  <si>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</si>
  <si>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</si>
  <si>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</si>
  <si>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</si>
  <si>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</si>
  <si>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</si>
  <si>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</si>
  <si>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</si>
  <si>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</si>
  <si>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</si>
  <si>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</si>
  <si>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</si>
  <si>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</si>
  <si>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</si>
  <si>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</si>
  <si>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</si>
  <si>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</si>
  <si>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</si>
  <si>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</si>
  <si>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</si>
  <si>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</si>
  <si>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</si>
  <si>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</si>
  <si>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</si>
  <si>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</si>
  <si>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</si>
  <si>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</si>
  <si>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</si>
  <si>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</si>
  <si>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</si>
  <si>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</si>
  <si>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</si>
  <si>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</si>
  <si>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</si>
  <si>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</si>
  <si>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</si>
  <si>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</si>
  <si>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</si>
  <si>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</si>
  <si>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</si>
  <si>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</si>
  <si>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</si>
  <si>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</si>
  <si>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</si>
  <si>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</si>
  <si>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</si>
  <si>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</si>
  <si>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</si>
  <si>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</si>
  <si>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</si>
  <si>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</si>
  <si>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</si>
  <si>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</si>
  <si>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</si>
  <si>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</si>
  <si>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</si>
  <si>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</si>
  <si>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</si>
  <si>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</si>
  <si>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</si>
  <si>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</si>
  <si>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</si>
  <si>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</si>
  <si>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</si>
  <si>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</si>
  <si>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</si>
  <si>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</si>
  <si>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</si>
  <si>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</si>
  <si>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</si>
  <si>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</si>
  <si>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</si>
  <si>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</si>
  <si>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</si>
  <si>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</si>
  <si>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</si>
  <si>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</si>
  <si>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</si>
  <si>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</si>
  <si>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</si>
  <si>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</si>
  <si>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</si>
  <si>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</si>
  <si>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</si>
  <si>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</si>
  <si>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</si>
  <si>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</si>
  <si>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</si>
  <si>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</si>
  <si>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</si>
  <si>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</si>
  <si>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</si>
  <si>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</si>
  <si>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</si>
  <si>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</si>
  <si>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</si>
  <si>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</si>
  <si>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</si>
  <si>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</si>
  <si>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</si>
  <si>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</si>
  <si>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</si>
  <si>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</si>
  <si>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</si>
  <si>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</si>
  <si>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</si>
  <si>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</si>
  <si>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</si>
  <si>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</si>
  <si>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</si>
  <si>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</si>
  <si>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</si>
  <si>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</si>
  <si>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</si>
  <si>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</si>
  <si>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</si>
  <si>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</si>
  <si>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</si>
  <si>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</si>
  <si>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</si>
  <si>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</si>
  <si>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</si>
  <si>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</si>
  <si>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</si>
  <si>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</si>
  <si>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</si>
  <si>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</si>
  <si>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</si>
  <si>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</si>
  <si>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</si>
  <si>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</si>
  <si>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</si>
  <si>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</si>
  <si>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</si>
  <si>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</si>
  <si>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</si>
  <si>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</si>
  <si>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</si>
  <si>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</si>
  <si>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</si>
  <si>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</si>
  <si>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</si>
  <si>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</si>
  <si>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</si>
  <si>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</si>
  <si>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</si>
  <si>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</si>
  <si>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</si>
  <si>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</si>
  <si>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</si>
  <si>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</si>
  <si>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</si>
  <si>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</si>
  <si>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</si>
  <si>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</si>
  <si>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</si>
  <si>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</si>
  <si>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</si>
  <si>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</si>
  <si>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</si>
  <si>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</si>
  <si>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</si>
  <si>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</si>
  <si>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</si>
  <si>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</si>
  <si>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</si>
  <si>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</si>
  <si>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</si>
  <si>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</si>
  <si>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</si>
  <si>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</si>
  <si>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</si>
  <si>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</si>
  <si>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</si>
  <si>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</si>
  <si>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</si>
  <si>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</si>
  <si>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</si>
  <si>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</si>
  <si>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</si>
  <si>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</si>
  <si>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</si>
  <si>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</si>
  <si>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</si>
  <si>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</si>
  <si>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</si>
  <si>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</si>
  <si>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</si>
  <si>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</si>
  <si>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</si>
  <si>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</si>
  <si>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</si>
  <si>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</si>
  <si>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</si>
  <si>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</si>
  <si>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</si>
  <si>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</si>
  <si>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</si>
  <si>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</si>
  <si>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</si>
  <si>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</si>
  <si>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</si>
  <si>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</si>
  <si>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</si>
  <si>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</si>
  <si>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</si>
  <si>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</si>
  <si>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</si>
  <si>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</si>
  <si>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</si>
  <si>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</si>
  <si>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</si>
  <si>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</si>
  <si>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</si>
  <si>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</si>
  <si>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</si>
  <si>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</si>
  <si>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</si>
  <si>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</si>
  <si>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</si>
  <si>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</si>
  <si>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</si>
  <si>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</si>
  <si>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</si>
  <si>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</si>
  <si>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</si>
  <si>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</si>
  <si>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</si>
  <si>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</si>
  <si>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</si>
  <si>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</si>
  <si>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</si>
  <si>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</si>
  <si>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</si>
  <si>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</si>
  <si>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</si>
  <si>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</si>
  <si>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</si>
  <si>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</si>
  <si>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</si>
  <si>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</si>
  <si>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</si>
  <si>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</si>
  <si>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</si>
  <si>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</si>
  <si>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</si>
  <si>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</si>
  <si>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</si>
  <si>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</si>
  <si>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</si>
  <si>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</si>
  <si>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</si>
  <si>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</si>
  <si>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</si>
  <si>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</si>
  <si>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</si>
  <si>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</si>
  <si>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</si>
  <si>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</si>
  <si>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</si>
  <si>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</si>
  <si>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</si>
  <si>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</si>
  <si>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</si>
  <si>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</si>
  <si>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</si>
  <si>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</si>
  <si>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</si>
  <si>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</si>
  <si>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</si>
  <si>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</si>
  <si>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</si>
  <si>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</si>
  <si>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</si>
  <si>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</si>
  <si>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</si>
  <si>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</si>
  <si>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</si>
  <si>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</si>
  <si>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</si>
  <si>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</si>
  <si>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</si>
  <si>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</si>
  <si>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</si>
  <si>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</si>
  <si>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</si>
  <si>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</si>
  <si>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</si>
  <si>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</si>
  <si>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</si>
  <si>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</si>
  <si>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</si>
  <si>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</si>
  <si>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</si>
  <si>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</si>
  <si>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</si>
  <si>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</si>
  <si>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</si>
  <si>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</si>
  <si>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</si>
  <si>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</si>
  <si>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</si>
  <si>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</si>
  <si>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</si>
  <si>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</si>
  <si>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</si>
  <si>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</si>
  <si>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</si>
  <si>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</si>
  <si>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</si>
  <si>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</si>
  <si>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</si>
  <si>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</si>
  <si>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</si>
  <si>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</si>
  <si>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</si>
  <si>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</si>
  <si>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</si>
  <si>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</si>
  <si>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</si>
  <si>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</si>
  <si>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</si>
  <si>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</si>
  <si>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</si>
  <si>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</si>
  <si>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</si>
  <si>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</si>
  <si>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</si>
  <si>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</si>
  <si>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</si>
  <si>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</si>
  <si>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</si>
  <si>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</si>
  <si>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</si>
  <si>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</si>
  <si>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</si>
  <si>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</si>
  <si>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</si>
  <si>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</si>
  <si>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</si>
  <si>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</si>
  <si>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</si>
  <si>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</si>
  <si>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</si>
  <si>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</si>
  <si>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</si>
  <si>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</si>
  <si>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</si>
  <si>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</si>
  <si>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</si>
  <si>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</si>
  <si>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</si>
  <si>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</si>
  <si>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</si>
  <si>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</si>
  <si>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</si>
  <si>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</si>
  <si>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</si>
  <si>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</si>
  <si>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</si>
  <si>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</si>
  <si>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</si>
  <si>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</si>
  <si>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</si>
  <si>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</si>
  <si>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</si>
  <si>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</si>
  <si>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</si>
  <si>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</si>
  <si>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</si>
  <si>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</si>
  <si>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</si>
  <si>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</si>
  <si>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</si>
  <si>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</si>
  <si>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</si>
  <si>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</si>
  <si>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</si>
  <si>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</si>
  <si>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</si>
  <si>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</si>
  <si>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</si>
  <si>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</si>
  <si>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</si>
  <si>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</si>
  <si>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</si>
  <si>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</si>
  <si>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</si>
  <si>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</si>
  <si>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</si>
  <si>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</si>
  <si>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</si>
  <si>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</si>
  <si>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</si>
  <si>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</si>
  <si>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</si>
  <si>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</si>
  <si>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</si>
  <si>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</si>
  <si>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</si>
  <si>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</si>
  <si>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</si>
  <si>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</si>
  <si>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</si>
  <si>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</si>
  <si>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</si>
  <si>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</si>
  <si>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</si>
  <si>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</si>
  <si>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</si>
  <si>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</si>
  <si>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</si>
  <si>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</si>
  <si>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</si>
  <si>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</si>
  <si>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</si>
  <si>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</si>
  <si>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</si>
  <si>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</si>
  <si>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</si>
  <si>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</si>
  <si>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</si>
  <si>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</si>
  <si>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</si>
  <si>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</si>
  <si>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</si>
  <si>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</si>
  <si>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</si>
  <si>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</si>
  <si>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</si>
  <si>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</si>
  <si>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</si>
  <si>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</si>
  <si>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</si>
  <si>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</si>
  <si>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</si>
  <si>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</si>
  <si>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</si>
  <si>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</si>
  <si>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</si>
  <si>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</si>
  <si>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</si>
  <si>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</si>
  <si>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</si>
  <si>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</si>
  <si>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</si>
  <si>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</si>
  <si>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</si>
  <si>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</si>
  <si>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</si>
  <si>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</si>
  <si>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</si>
  <si>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</si>
  <si>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</si>
  <si>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</si>
  <si>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</si>
  <si>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</si>
  <si>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</si>
  <si>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</si>
  <si>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</si>
  <si>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</si>
  <si>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</si>
  <si>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</si>
  <si>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</si>
  <si>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</si>
  <si>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</si>
  <si>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</si>
  <si>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</si>
  <si>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</si>
  <si>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</si>
  <si>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</si>
  <si>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</si>
  <si>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</si>
  <si>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</si>
  <si>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</si>
  <si>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</si>
  <si>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</si>
  <si>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</si>
  <si>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</si>
  <si>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</si>
  <si>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</si>
  <si>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</si>
  <si>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</si>
  <si>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</si>
  <si>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</si>
  <si>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</si>
  <si>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</si>
  <si>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</si>
  <si>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</si>
  <si>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</si>
  <si>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</si>
  <si>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</si>
  <si>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</si>
  <si>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</si>
  <si>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</si>
  <si>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</si>
  <si>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</si>
  <si>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</si>
  <si>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</si>
  <si>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</si>
  <si>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</si>
  <si>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</si>
  <si>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</si>
  <si>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</si>
  <si>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</si>
  <si>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</si>
  <si>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</si>
  <si>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</si>
  <si>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</si>
  <si>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</si>
  <si>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</si>
  <si>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</si>
  <si>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</si>
  <si>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</si>
  <si>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</si>
  <si>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</si>
  <si>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</si>
  <si>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</si>
  <si>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</si>
  <si>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</si>
  <si>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</si>
  <si>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</si>
  <si>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</si>
  <si>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</si>
  <si>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</si>
  <si>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</si>
  <si>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</si>
  <si>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</si>
  <si>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</si>
  <si>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</si>
  <si>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</si>
  <si>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</si>
  <si>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</si>
  <si>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</si>
  <si>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</si>
  <si>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</si>
  <si>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</si>
  <si>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</si>
  <si>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</si>
  <si>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</si>
  <si>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</si>
  <si>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</si>
  <si>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</si>
  <si>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</si>
  <si>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</si>
  <si>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</si>
  <si>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</si>
  <si>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</si>
  <si>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</si>
  <si>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</si>
  <si>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</si>
  <si>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</si>
  <si>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</si>
  <si>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</si>
  <si>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</si>
  <si>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</si>
  <si>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</si>
  <si>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</si>
  <si>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</si>
  <si>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</si>
  <si>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</si>
  <si>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</si>
  <si>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</si>
  <si>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</si>
  <si>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</si>
  <si>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</si>
  <si>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</si>
  <si>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</si>
  <si>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</si>
  <si>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</si>
  <si>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</si>
  <si>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</si>
  <si>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</si>
  <si>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</si>
  <si>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</si>
  <si>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</si>
  <si>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</si>
  <si>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</si>
  <si>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</si>
  <si>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</si>
  <si>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</si>
  <si>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</si>
  <si>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</si>
  <si>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</si>
  <si>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</si>
  <si>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</si>
  <si>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</si>
  <si>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</si>
  <si>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</si>
  <si>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</si>
  <si>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</si>
  <si>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</si>
  <si>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</si>
  <si>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</si>
  <si>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</si>
  <si>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</si>
  <si>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</si>
  <si>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</si>
  <si>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</si>
  <si>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</si>
  <si>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</si>
  <si>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</si>
  <si>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</si>
  <si>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</si>
  <si>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</si>
  <si>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</si>
  <si>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</si>
  <si>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</si>
  <si>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</si>
  <si>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</si>
  <si>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</si>
  <si>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</si>
  <si>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</si>
  <si>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</si>
  <si>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</si>
  <si>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</si>
  <si>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</si>
  <si>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</si>
  <si>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</si>
  <si>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</si>
  <si>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</si>
  <si>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</si>
  <si>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</si>
  <si>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</si>
  <si>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</si>
  <si>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</si>
  <si>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</si>
  <si>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</si>
  <si>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</si>
  <si>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</si>
  <si>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</si>
  <si>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</si>
  <si>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</si>
  <si>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</si>
  <si>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</si>
  <si>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</si>
  <si>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</si>
  <si>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</si>
  <si>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</si>
  <si>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</si>
  <si>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</si>
  <si>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</si>
  <si>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</si>
  <si>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</si>
  <si>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</si>
  <si>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</si>
  <si>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</si>
  <si>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</si>
  <si>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</si>
  <si>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</si>
  <si>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</si>
  <si>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</si>
  <si>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</si>
  <si>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</si>
  <si>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</si>
  <si>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</si>
  <si>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</si>
  <si>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</si>
  <si>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</si>
  <si>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</si>
  <si>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</si>
  <si>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</si>
  <si>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</si>
  <si>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</si>
  <si>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</si>
  <si>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</si>
  <si>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</si>
  <si>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</si>
  <si>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</si>
  <si>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</si>
  <si>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</si>
  <si>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</si>
  <si>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</si>
  <si>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</si>
  <si>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</si>
  <si>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</si>
  <si>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</si>
  <si>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</si>
  <si>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</si>
  <si>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</si>
  <si>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</si>
  <si>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</si>
  <si>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</si>
  <si>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</si>
  <si>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</si>
  <si>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</si>
  <si>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</si>
  <si>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</si>
  <si>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</si>
  <si>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</si>
  <si>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</si>
  <si>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</si>
  <si>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</si>
  <si>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</si>
  <si>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</si>
  <si>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</si>
  <si>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</si>
  <si>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</si>
  <si>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</si>
  <si>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</si>
  <si>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</si>
  <si>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</si>
  <si>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</si>
  <si>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</si>
  <si>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</si>
  <si>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</si>
  <si>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</si>
  <si>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</si>
  <si>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</si>
  <si>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</si>
  <si>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</si>
  <si>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</si>
  <si>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</si>
  <si>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</si>
  <si>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</si>
  <si>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</si>
  <si>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</si>
  <si>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</si>
  <si>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</si>
  <si>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</si>
  <si>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</si>
  <si>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</si>
  <si>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</si>
  <si>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</si>
  <si>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</si>
  <si>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</si>
  <si>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</si>
  <si>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</si>
  <si>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</si>
  <si>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</si>
  <si>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</si>
  <si>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</si>
  <si>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</si>
  <si>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</si>
  <si>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</si>
  <si>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</si>
  <si>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</si>
  <si>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</si>
  <si>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</si>
  <si>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</si>
  <si>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</si>
  <si>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</si>
  <si>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</si>
  <si>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</si>
  <si>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</si>
  <si>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</si>
  <si>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</si>
  <si>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</si>
  <si>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</si>
  <si>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</si>
  <si>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</si>
  <si>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</si>
  <si>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</si>
  <si>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</si>
  <si>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</si>
  <si>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</si>
  <si>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</si>
  <si>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</si>
  <si>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</si>
  <si>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</si>
  <si>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</si>
  <si>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</si>
  <si>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</si>
  <si>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</si>
  <si>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</si>
  <si>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</si>
  <si>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</si>
  <si>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</si>
  <si>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</si>
  <si>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</si>
  <si>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</si>
  <si>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</si>
  <si>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</si>
  <si>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</si>
  <si>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</si>
  <si>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</si>
  <si>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</si>
  <si>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</si>
  <si>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</si>
  <si>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</si>
  <si>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</si>
  <si>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</si>
  <si>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</si>
  <si>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</si>
  <si>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</si>
  <si>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</si>
  <si>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</si>
  <si>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</si>
  <si>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</si>
  <si>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</si>
  <si>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</si>
  <si>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</si>
  <si>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</si>
  <si>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</si>
  <si>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</si>
  <si>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</si>
  <si>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</si>
  <si>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</si>
  <si>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</si>
  <si>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</si>
  <si>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</si>
  <si>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</si>
  <si>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</si>
  <si>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</si>
  <si>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</si>
  <si>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</si>
  <si>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</si>
  <si>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</si>
  <si>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</si>
  <si>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</si>
  <si>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</si>
  <si>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</si>
  <si>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</si>
  <si>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</si>
  <si>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</si>
  <si>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</si>
  <si>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</si>
  <si>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</si>
  <si>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</si>
  <si>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</si>
  <si>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</si>
  <si>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</si>
  <si>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</si>
  <si>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</si>
  <si>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</si>
  <si>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</si>
  <si>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</si>
  <si>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</si>
  <si>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</si>
  <si>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</si>
  <si>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</si>
  <si>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</si>
  <si>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</si>
  <si>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</si>
  <si>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</si>
  <si>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</si>
  <si>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</si>
  <si>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</si>
  <si>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</si>
  <si>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</si>
  <si>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</si>
  <si>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</si>
  <si>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</si>
  <si>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</si>
  <si>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</si>
  <si>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</si>
  <si>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</si>
  <si>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</si>
  <si>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</si>
  <si>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</si>
  <si>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</si>
  <si>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</si>
  <si>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</si>
  <si>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</si>
  <si>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</si>
  <si>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</si>
  <si>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</si>
  <si>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</si>
  <si>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</si>
  <si>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</si>
  <si>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</si>
  <si>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</si>
  <si>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</si>
  <si>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</si>
  <si>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</si>
  <si>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</si>
  <si>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</si>
  <si>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</si>
  <si>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</si>
  <si>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</si>
  <si>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</si>
  <si>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</si>
  <si>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</si>
  <si>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</si>
  <si>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</si>
  <si>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</si>
  <si>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</si>
  <si>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</si>
  <si>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</si>
  <si>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</si>
  <si>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</si>
  <si>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</si>
  <si>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</si>
  <si>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</si>
  <si>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</si>
  <si>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</si>
  <si>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</si>
  <si>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</si>
  <si>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</si>
  <si>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</si>
  <si>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</si>
  <si>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</si>
  <si>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</si>
  <si>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</si>
  <si>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</si>
  <si>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</si>
  <si>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</si>
  <si>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</si>
  <si>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</si>
  <si>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</si>
  <si>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</si>
  <si>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</si>
  <si>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</si>
  <si>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</si>
  <si>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</si>
  <si>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</si>
  <si>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</si>
  <si>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</si>
  <si>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</si>
  <si>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</si>
  <si>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</si>
  <si>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</si>
  <si>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</si>
  <si>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</si>
  <si>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</si>
  <si>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</si>
  <si>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</si>
  <si>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</si>
  <si>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</si>
  <si>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</si>
  <si>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</si>
  <si>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</si>
  <si>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</si>
  <si>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</si>
  <si>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</si>
  <si>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</si>
  <si>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</si>
  <si>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</si>
  <si>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</si>
  <si>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</si>
  <si>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</si>
  <si>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</si>
  <si>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</si>
  <si>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</si>
  <si>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</si>
  <si>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</si>
  <si>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</si>
  <si>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</si>
  <si>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</si>
  <si>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</si>
  <si>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</si>
  <si>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</si>
  <si>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</si>
  <si>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</si>
  <si>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</si>
  <si>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</si>
  <si>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</si>
  <si>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</si>
  <si>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</si>
  <si>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</si>
  <si>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</si>
  <si>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</si>
  <si>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</si>
  <si>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</si>
  <si>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</si>
  <si>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</si>
  <si>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</si>
  <si>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</si>
  <si>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</si>
  <si>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</si>
  <si>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</si>
  <si>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</si>
  <si>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</si>
  <si>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</si>
  <si>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</si>
  <si>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</si>
  <si>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</si>
  <si>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</si>
  <si>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</si>
  <si>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</si>
  <si>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</si>
  <si>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</si>
  <si>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</si>
  <si>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</si>
  <si>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</si>
  <si>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</si>
  <si>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</si>
  <si>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</si>
  <si>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</si>
  <si>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</si>
  <si>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</si>
  <si>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</si>
  <si>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</si>
  <si>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</si>
  <si>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</si>
  <si>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</si>
  <si>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</si>
  <si>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</si>
  <si>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</si>
  <si>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</si>
  <si>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</si>
  <si>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</si>
  <si>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</si>
  <si>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</si>
  <si>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</si>
  <si>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</si>
  <si>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</si>
  <si>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</si>
  <si>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</si>
  <si>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</si>
  <si>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</si>
  <si>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</si>
  <si>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</si>
  <si>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</si>
  <si>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</si>
  <si>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</si>
  <si>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</si>
  <si>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</si>
  <si>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</si>
  <si>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</si>
  <si>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</si>
  <si>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</si>
  <si>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</si>
  <si>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</si>
  <si>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</si>
  <si>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</si>
  <si>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</si>
  <si>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</si>
  <si>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</si>
  <si>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</si>
  <si>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</si>
  <si>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</si>
  <si>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</si>
  <si>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</si>
  <si>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</si>
  <si>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</si>
  <si>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</si>
  <si>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</si>
  <si>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</si>
  <si>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</si>
  <si>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</si>
  <si>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</si>
  <si>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</si>
  <si>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</si>
  <si>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</si>
  <si>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</si>
  <si>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</si>
  <si>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</si>
  <si>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</si>
  <si>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</si>
  <si>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</si>
  <si>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</si>
  <si>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</si>
  <si>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</si>
  <si>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</si>
  <si>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</si>
  <si>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</si>
  <si>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</si>
  <si>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</si>
  <si>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</si>
  <si>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</si>
  <si>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</si>
  <si>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</si>
  <si>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</si>
  <si>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</si>
  <si>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</si>
  <si>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</si>
  <si>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</si>
  <si>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</si>
  <si>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</si>
  <si>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</si>
  <si>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</si>
  <si>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</si>
  <si>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</si>
  <si>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</si>
  <si>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</si>
  <si>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</si>
  <si>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</si>
  <si>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</si>
  <si>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</si>
  <si>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</si>
  <si>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</si>
  <si>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</si>
  <si>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</si>
  <si>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</si>
  <si>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</si>
  <si>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</si>
  <si>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</si>
  <si>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</si>
  <si>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</si>
  <si>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</si>
  <si>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</si>
  <si>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</si>
  <si>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</si>
  <si>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</si>
  <si>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</si>
  <si>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</si>
  <si>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</si>
  <si>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</si>
  <si>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</si>
  <si>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</si>
  <si>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</si>
  <si>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</si>
  <si>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</si>
  <si>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</si>
  <si>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</si>
  <si>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</si>
  <si>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</si>
  <si>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</si>
  <si>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</si>
  <si>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</si>
  <si>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</si>
  <si>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</si>
  <si>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</si>
  <si>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</si>
  <si>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</si>
  <si>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</si>
  <si>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</si>
  <si>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</si>
  <si>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</si>
  <si>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</si>
  <si>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</si>
  <si>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</si>
  <si>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</si>
  <si>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</si>
  <si>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</si>
  <si>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</si>
  <si>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</si>
  <si>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</si>
  <si>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</si>
  <si>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</si>
  <si>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</si>
  <si>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</si>
  <si>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</si>
  <si>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</si>
  <si>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</si>
  <si>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</si>
  <si>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</si>
  <si>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</si>
  <si>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</si>
  <si>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</si>
  <si>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</si>
  <si>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</si>
  <si>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</si>
  <si>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</si>
  <si>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</si>
  <si>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</si>
  <si>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</si>
  <si>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</si>
  <si>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</si>
  <si>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</si>
  <si>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</si>
  <si>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</si>
  <si>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</si>
  <si>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</si>
  <si>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</si>
  <si>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</si>
  <si>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</si>
  <si>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</si>
  <si>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</si>
  <si>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</si>
  <si>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</si>
  <si>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</si>
  <si>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</si>
  <si>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</si>
  <si>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</si>
  <si>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</si>
  <si>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</si>
  <si>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</si>
  <si>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</si>
  <si>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</si>
  <si>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</si>
  <si>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</si>
  <si>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</si>
  <si>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</si>
  <si>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</si>
  <si>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</si>
  <si>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</si>
  <si>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</si>
  <si>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</si>
  <si>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</si>
  <si>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</si>
  <si>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</si>
  <si>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</si>
  <si>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</si>
  <si>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</si>
  <si>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</si>
  <si>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</si>
  <si>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</si>
  <si>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</si>
  <si>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</si>
  <si>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</si>
  <si>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</si>
  <si>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</si>
  <si>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</si>
  <si>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</si>
  <si>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</si>
  <si>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</si>
  <si>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</si>
  <si>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</si>
  <si>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</si>
  <si>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</si>
  <si>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</si>
  <si>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</si>
  <si>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</si>
  <si>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</si>
  <si>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</si>
  <si>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</si>
  <si>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</si>
  <si>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</si>
  <si>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</si>
  <si>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</si>
  <si>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</si>
  <si>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</si>
  <si>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</si>
  <si>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</si>
  <si>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</si>
  <si>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</si>
  <si>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</si>
  <si>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</si>
  <si>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</si>
  <si>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</si>
  <si>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</si>
  <si>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</si>
  <si>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</si>
  <si>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</si>
  <si>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</si>
  <si>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</si>
  <si>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</si>
  <si>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</si>
  <si>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</si>
  <si>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</si>
  <si>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</si>
  <si>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</si>
  <si>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</si>
  <si>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</si>
  <si>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</si>
  <si>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</si>
  <si>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</si>
  <si>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</si>
  <si>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</si>
  <si>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</si>
  <si>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</si>
  <si>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</si>
  <si>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</si>
  <si>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</si>
  <si>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</si>
  <si>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</si>
  <si>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</si>
  <si>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</si>
  <si>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</si>
  <si>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</si>
  <si>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</si>
  <si>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</si>
  <si>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</si>
  <si>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</si>
  <si>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</si>
  <si>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</si>
  <si>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</si>
  <si>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</si>
  <si>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</si>
  <si>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</si>
  <si>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</si>
  <si>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</si>
  <si>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</si>
  <si>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</si>
  <si>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</si>
  <si>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</si>
  <si>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</si>
  <si>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</si>
  <si>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</si>
  <si>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</si>
  <si>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</si>
  <si>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</si>
  <si>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</si>
  <si>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</si>
  <si>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</si>
  <si>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</si>
  <si>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</si>
  <si>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</si>
  <si>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</si>
  <si>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</si>
  <si>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</si>
  <si>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</si>
  <si>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</si>
  <si>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</si>
  <si>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</si>
  <si>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</si>
  <si>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</si>
  <si>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</si>
  <si>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</si>
  <si>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</si>
  <si>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</si>
  <si>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</si>
  <si>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</si>
  <si>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</si>
  <si>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</si>
  <si>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</si>
  <si>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</si>
  <si>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</si>
  <si>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</si>
  <si>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</si>
  <si>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</si>
  <si>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</si>
  <si>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</si>
  <si>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</si>
  <si>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</si>
  <si>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</si>
  <si>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</si>
  <si>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</si>
  <si>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</si>
  <si>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</si>
  <si>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</si>
  <si>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</si>
  <si>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</si>
  <si>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</si>
  <si>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</si>
  <si>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</si>
  <si>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</si>
  <si>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</si>
  <si>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</si>
  <si>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</si>
  <si>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</si>
  <si>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</si>
  <si>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</si>
  <si>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</si>
  <si>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</si>
  <si>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</si>
  <si>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</si>
  <si>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</si>
  <si>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</si>
  <si>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</si>
  <si>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</si>
  <si>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</si>
  <si>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</si>
  <si>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</si>
  <si>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</si>
  <si>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</si>
  <si>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</si>
  <si>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</si>
  <si>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</si>
  <si>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</si>
  <si>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</si>
  <si>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</si>
  <si>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</si>
  <si>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</si>
  <si>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</si>
  <si>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</si>
  <si>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</si>
  <si>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</si>
  <si>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</si>
  <si>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</si>
  <si>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</si>
  <si>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</si>
  <si>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</si>
  <si>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</si>
  <si>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</si>
  <si>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</si>
  <si>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</si>
  <si>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</si>
  <si>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</si>
  <si>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</si>
  <si>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</si>
  <si>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</si>
  <si>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</si>
  <si>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</si>
  <si>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</si>
  <si>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</si>
  <si>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</si>
  <si>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</si>
  <si>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</si>
  <si>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</si>
  <si>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</si>
  <si>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</si>
  <si>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</si>
  <si>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</si>
  <si>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</si>
  <si>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</si>
  <si>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</si>
  <si>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</si>
  <si>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</si>
  <si>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</si>
  <si>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</si>
  <si>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</si>
  <si>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</si>
  <si>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</si>
  <si>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</si>
  <si>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</si>
  <si>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</si>
  <si>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</si>
  <si>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</si>
  <si>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</si>
  <si>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</si>
  <si>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</si>
  <si>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</si>
  <si>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</si>
  <si>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</si>
  <si>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</si>
  <si>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</si>
  <si>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</si>
  <si>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</si>
  <si>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</si>
  <si>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</si>
  <si>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</si>
  <si>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</si>
  <si>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</si>
  <si>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</si>
  <si>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</si>
  <si>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</si>
  <si>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</si>
  <si>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</si>
  <si>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</si>
  <si>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</si>
  <si>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</si>
  <si>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</si>
  <si>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</si>
  <si>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</si>
  <si>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</si>
  <si>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</si>
  <si>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</si>
  <si>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</si>
  <si>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</si>
  <si>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</si>
  <si>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</si>
  <si>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</si>
  <si>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</si>
  <si>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</si>
  <si>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</si>
  <si>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</si>
  <si>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</si>
  <si>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</si>
  <si>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</si>
  <si>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</si>
  <si>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</si>
  <si>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</si>
  <si>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</si>
  <si>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</si>
  <si>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</si>
  <si>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</si>
  <si>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</si>
  <si>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</si>
  <si>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</si>
  <si>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</si>
  <si>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</si>
  <si>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</si>
  <si>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</si>
  <si>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</si>
  <si>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</si>
  <si>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</si>
  <si>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</si>
  <si>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</si>
  <si>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</si>
  <si>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</si>
  <si>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</si>
  <si>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</si>
  <si>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</si>
  <si>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</si>
  <si>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</si>
  <si>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</si>
  <si>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</si>
  <si>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</si>
  <si>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</si>
  <si>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</si>
  <si>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</si>
  <si>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</si>
  <si>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</si>
  <si>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</si>
  <si>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</si>
  <si>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</si>
  <si>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</si>
  <si>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</si>
  <si>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</si>
  <si>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</si>
  <si>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</si>
  <si>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</si>
  <si>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</si>
  <si>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</si>
  <si>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</si>
  <si>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</si>
  <si>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</si>
  <si>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</si>
  <si>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</si>
  <si>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</si>
  <si>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</si>
  <si>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</si>
  <si>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</si>
  <si>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</si>
  <si>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</si>
  <si>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</si>
  <si>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</si>
  <si>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</si>
  <si>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</si>
  <si>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</si>
  <si>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</si>
  <si>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</si>
  <si>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</si>
  <si>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</si>
  <si>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</si>
  <si>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</si>
  <si>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</si>
  <si>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</si>
  <si>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</si>
  <si>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</si>
  <si>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</si>
  <si>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</si>
  <si>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</si>
  <si>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</si>
  <si>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</si>
  <si>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</si>
  <si>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</si>
  <si>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</si>
  <si>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</si>
  <si>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</si>
  <si>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</si>
  <si>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</si>
  <si>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</si>
  <si>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</si>
  <si>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</si>
  <si>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</si>
  <si>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</si>
  <si>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</si>
  <si>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</si>
  <si>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</si>
  <si>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</si>
  <si>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</si>
  <si>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</si>
  <si>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</si>
  <si>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</si>
  <si>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</si>
  <si>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</si>
  <si>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</si>
  <si>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</si>
  <si>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</si>
  <si>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</si>
  <si>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</si>
  <si>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</si>
  <si>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</si>
  <si>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</si>
  <si>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</si>
  <si>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</si>
  <si>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</si>
  <si>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</si>
  <si>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</si>
  <si>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</si>
  <si>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</si>
  <si>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</si>
  <si>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</si>
  <si>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</si>
  <si>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</si>
  <si>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</si>
  <si>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</si>
  <si>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</si>
  <si>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</si>
  <si>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</si>
  <si>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</si>
  <si>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</si>
  <si>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</si>
  <si>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</si>
  <si>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</si>
  <si>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</si>
  <si>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</si>
  <si>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</si>
  <si>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</si>
  <si>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</si>
  <si>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</si>
  <si>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</si>
  <si>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</si>
  <si>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</si>
  <si>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</si>
  <si>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</si>
  <si>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</si>
  <si>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</si>
  <si>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</si>
  <si>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</si>
  <si>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</si>
  <si>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</si>
  <si>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</si>
  <si>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</si>
  <si>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</si>
  <si>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</si>
  <si>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</si>
  <si>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</si>
  <si>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</si>
  <si>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</si>
  <si>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</si>
  <si>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</si>
  <si>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</si>
  <si>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</si>
  <si>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</si>
  <si>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</si>
  <si>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</si>
  <si>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</si>
  <si>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</si>
  <si>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</si>
  <si>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</si>
  <si>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</si>
  <si>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</si>
  <si>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</si>
  <si>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</si>
  <si>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</si>
  <si>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</si>
  <si>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</si>
  <si>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</si>
  <si>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</si>
  <si>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</si>
  <si>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</si>
  <si>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</si>
  <si>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</si>
  <si>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</si>
  <si>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</si>
  <si>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</si>
  <si>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</si>
  <si>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</si>
  <si>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</si>
  <si>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</si>
  <si>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</si>
  <si>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</si>
  <si>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</si>
  <si>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</si>
  <si>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</si>
  <si>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</si>
  <si>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</si>
  <si>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</si>
  <si>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</si>
  <si>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</si>
  <si>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</si>
  <si>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</si>
  <si>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</si>
  <si>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</si>
  <si>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</si>
  <si>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</si>
  <si>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</si>
  <si>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</si>
  <si>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</si>
  <si>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</si>
  <si>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</si>
  <si>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</si>
  <si>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</si>
  <si>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</si>
  <si>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</si>
  <si>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</si>
  <si>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</si>
  <si>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</si>
  <si>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</si>
  <si>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</si>
  <si>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</si>
  <si>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</si>
  <si>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</si>
  <si>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</si>
  <si>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</si>
  <si>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</si>
  <si>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</si>
  <si>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</si>
  <si>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</si>
  <si>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</si>
  <si>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</si>
  <si>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</si>
  <si>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</si>
  <si>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</si>
  <si>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</si>
  <si>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</si>
  <si>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</si>
  <si>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</si>
  <si>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</si>
  <si>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</si>
  <si>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</si>
  <si>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</si>
  <si>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</si>
  <si>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</si>
  <si>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</si>
  <si>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</si>
  <si>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</si>
  <si>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</si>
  <si>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</si>
  <si>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</si>
  <si>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</si>
  <si>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</si>
  <si>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</si>
  <si>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</si>
  <si>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</si>
  <si>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</si>
  <si>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</si>
  <si>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</si>
  <si>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</si>
  <si>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</si>
  <si>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</si>
  <si>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</si>
  <si>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</si>
  <si>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</si>
  <si>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</si>
  <si>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</si>
  <si>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</si>
  <si>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</si>
  <si>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</si>
  <si>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</si>
  <si>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</si>
  <si>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</si>
  <si>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</si>
  <si>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</si>
  <si>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</si>
  <si>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</si>
  <si>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</si>
  <si>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</si>
  <si>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</si>
  <si>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</si>
  <si>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</si>
  <si>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</si>
  <si>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</si>
  <si>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</si>
  <si>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</si>
  <si>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</si>
  <si>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</si>
  <si>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</si>
  <si>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</si>
  <si>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</si>
  <si>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</si>
  <si>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</si>
  <si>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</si>
  <si>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</si>
  <si>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</si>
  <si>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</si>
  <si>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</si>
  <si>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</si>
  <si>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</si>
  <si>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</si>
  <si>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</si>
  <si>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</si>
  <si>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</si>
  <si>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</si>
  <si>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</si>
  <si>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</si>
  <si>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</si>
  <si>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</si>
  <si>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</si>
  <si>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</si>
  <si>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</si>
  <si>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</si>
  <si>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</si>
  <si>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</si>
  <si>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</si>
  <si>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</si>
  <si>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</si>
  <si>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</si>
  <si>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</si>
  <si>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</si>
  <si>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</si>
  <si>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</si>
  <si>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</si>
  <si>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</si>
  <si>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</si>
  <si>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</si>
  <si>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</si>
  <si>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</si>
  <si>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</si>
  <si>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</si>
  <si>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</si>
  <si>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</si>
  <si>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</si>
  <si>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</si>
  <si>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</si>
  <si>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</si>
  <si>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</si>
  <si>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</si>
  <si>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</si>
  <si>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</si>
  <si>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</si>
  <si>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</si>
  <si>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</si>
  <si>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</si>
  <si>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</si>
  <si>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</si>
  <si>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</si>
  <si>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</si>
  <si>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</si>
  <si>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</si>
  <si>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</si>
  <si>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</si>
  <si>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</si>
  <si>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</si>
  <si>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</si>
  <si>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</si>
  <si>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</si>
  <si>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</si>
  <si>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</si>
  <si>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</si>
  <si>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</si>
  <si>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</si>
  <si>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</si>
  <si>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</si>
  <si>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</si>
  <si>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</si>
  <si>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</si>
  <si>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</si>
  <si>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</si>
  <si>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</si>
  <si>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</si>
  <si>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</si>
  <si>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</si>
  <si>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</si>
  <si>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</si>
  <si>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</si>
  <si>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</si>
  <si>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</si>
  <si>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</si>
  <si>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</si>
  <si>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</si>
  <si>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</si>
  <si>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</si>
  <si>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</si>
  <si>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</si>
  <si>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</si>
  <si>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</si>
  <si>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</si>
  <si>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</si>
  <si>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</si>
  <si>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</si>
  <si>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</si>
  <si>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</si>
  <si>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</si>
  <si>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</si>
  <si>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</si>
  <si>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</si>
  <si>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</si>
  <si>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</si>
  <si>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</si>
  <si>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</si>
  <si>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</si>
  <si>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</si>
  <si>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</si>
  <si>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</si>
  <si>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</si>
  <si>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</si>
  <si>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</si>
  <si>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</si>
  <si>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</si>
  <si>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</si>
  <si>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</si>
  <si>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</si>
  <si>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</si>
  <si>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</si>
  <si>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</si>
  <si>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</si>
  <si>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</si>
  <si>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</si>
  <si>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</si>
  <si>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</si>
  <si>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</si>
  <si>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</si>
  <si>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</si>
  <si>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</si>
  <si>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</si>
  <si>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</si>
  <si>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</si>
  <si>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</si>
  <si>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</si>
  <si>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</si>
  <si>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</si>
  <si>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</si>
  <si>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</si>
  <si>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</si>
  <si>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</si>
  <si>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</si>
  <si>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</si>
  <si>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</si>
  <si>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</si>
  <si>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</si>
  <si>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</si>
  <si>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</si>
  <si>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</si>
  <si>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</si>
  <si>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</si>
  <si>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</si>
  <si>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</si>
  <si>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</si>
  <si>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</si>
  <si>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</si>
  <si>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</si>
  <si>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</si>
  <si>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</si>
  <si>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</si>
  <si>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</si>
  <si>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</si>
  <si>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</si>
  <si>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</si>
  <si>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</si>
  <si>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</si>
  <si>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</si>
  <si>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</si>
  <si>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</si>
  <si>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</si>
  <si>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</si>
  <si>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</si>
  <si>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</si>
  <si>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</si>
  <si>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</si>
  <si>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</si>
  <si>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</si>
  <si>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</si>
  <si>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</si>
  <si>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</si>
  <si>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</si>
  <si>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</si>
  <si>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</si>
  <si>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</si>
  <si>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</si>
  <si>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</si>
  <si>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</si>
  <si>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</si>
  <si>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</si>
  <si>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</si>
  <si>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</si>
  <si>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</si>
  <si>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</si>
  <si>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</si>
  <si>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</si>
  <si>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</si>
  <si>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</si>
  <si>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</si>
  <si>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</si>
  <si>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</si>
  <si>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</si>
  <si>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</si>
  <si>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</si>
  <si>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</si>
  <si>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</si>
  <si>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</si>
  <si>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</si>
  <si>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</si>
  <si>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</si>
  <si>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</si>
  <si>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</si>
  <si>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</si>
  <si>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</si>
  <si>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</si>
  <si>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</si>
  <si>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</si>
  <si>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</si>
  <si>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</si>
  <si>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</si>
  <si>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</si>
  <si>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</si>
  <si>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</si>
  <si>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</si>
  <si>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</si>
  <si>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</si>
  <si>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</si>
  <si>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</si>
  <si>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</si>
  <si>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</si>
  <si>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</si>
  <si>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</si>
  <si>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</si>
  <si>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</si>
  <si>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</si>
  <si>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</si>
  <si>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</si>
  <si>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</si>
  <si>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</si>
  <si>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</si>
  <si>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</si>
  <si>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</si>
  <si>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</si>
  <si>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</si>
  <si>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</si>
  <si>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</si>
  <si>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</si>
  <si>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</si>
  <si>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</si>
  <si>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</si>
  <si>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</si>
  <si>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</si>
  <si>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</si>
  <si>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</si>
  <si>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</si>
  <si>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</si>
  <si>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</si>
  <si>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</si>
  <si>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</si>
  <si>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</si>
  <si>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</si>
  <si>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</si>
  <si>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</si>
  <si>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</si>
  <si>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</si>
  <si>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</si>
  <si>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</si>
  <si>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</si>
  <si>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</si>
  <si>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</si>
  <si>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</si>
  <si>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</si>
  <si>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</si>
  <si>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</si>
  <si>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</si>
  <si>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</si>
  <si>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</si>
  <si>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</si>
  <si>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</si>
  <si>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</si>
  <si>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</si>
  <si>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</si>
  <si>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</si>
  <si>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</si>
  <si>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</si>
  <si>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</si>
  <si>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</si>
  <si>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</si>
  <si>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</si>
  <si>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</si>
  <si>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</si>
  <si>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</si>
  <si>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</si>
  <si>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</si>
  <si>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</si>
  <si>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</si>
  <si>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</si>
  <si>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</si>
  <si>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</si>
  <si>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</si>
  <si>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</si>
  <si>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</si>
  <si>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</si>
  <si>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</si>
  <si>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</si>
  <si>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</si>
  <si>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</si>
  <si>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</si>
  <si>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</si>
  <si>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</si>
  <si>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</si>
  <si>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</si>
  <si>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</si>
  <si>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</si>
  <si>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</si>
  <si>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</si>
  <si>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</si>
  <si>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</si>
  <si>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</si>
  <si>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</si>
  <si>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</si>
  <si>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</si>
  <si>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</si>
  <si>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</si>
  <si>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</si>
  <si>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</si>
  <si>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</si>
  <si>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</si>
  <si>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</si>
  <si>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</si>
  <si>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</si>
  <si>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</si>
  <si>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</si>
  <si>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</si>
  <si>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</si>
  <si>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</si>
  <si>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</si>
  <si>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</si>
  <si>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</si>
  <si>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</si>
  <si>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</si>
  <si>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</si>
  <si>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</si>
  <si>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</si>
  <si>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</si>
  <si>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</si>
  <si>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</si>
  <si>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</si>
  <si>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</si>
  <si>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</si>
  <si>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</si>
  <si>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</si>
  <si>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</si>
  <si>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</si>
  <si>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</si>
  <si>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</si>
  <si>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</si>
  <si>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</si>
  <si>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</si>
  <si>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</si>
  <si>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</si>
  <si>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</si>
  <si>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</si>
  <si>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</si>
  <si>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</si>
  <si>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</si>
  <si>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</si>
  <si>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</si>
  <si>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</si>
  <si>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</si>
  <si>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</si>
  <si>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</si>
  <si>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</si>
  <si>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</si>
  <si>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</si>
  <si>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</si>
  <si>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</si>
  <si>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</si>
  <si>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</si>
  <si>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</si>
  <si>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</si>
  <si>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</si>
  <si>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</si>
  <si>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</si>
  <si>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</si>
  <si>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</si>
  <si>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</si>
  <si>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</si>
  <si>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</si>
  <si>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</si>
  <si>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</si>
  <si>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</si>
  <si>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</si>
  <si>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</si>
  <si>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</si>
  <si>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</si>
  <si>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</si>
  <si>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</si>
  <si>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</si>
  <si>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</si>
  <si>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</si>
  <si>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</si>
  <si>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</si>
  <si>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</si>
  <si>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</si>
  <si>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</si>
  <si>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</si>
  <si>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</si>
  <si>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</si>
  <si>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</si>
  <si>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</si>
  <si>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</si>
  <si>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</si>
  <si>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</si>
  <si>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</si>
  <si>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</si>
  <si>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</si>
  <si>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</si>
  <si>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</si>
  <si>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</si>
  <si>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</si>
  <si>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</si>
  <si>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</si>
  <si>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</si>
  <si>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</si>
  <si>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</si>
  <si>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</si>
  <si>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</si>
  <si>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</si>
  <si>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</si>
  <si>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</si>
  <si>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</si>
  <si>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</si>
  <si>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</si>
  <si>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</si>
  <si>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</si>
  <si>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</si>
  <si>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</si>
  <si>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</si>
  <si>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</si>
  <si>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</si>
  <si>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</si>
  <si>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</si>
  <si>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</si>
  <si>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</si>
  <si>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</si>
  <si>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</si>
  <si>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</si>
  <si>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</si>
  <si>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</si>
  <si>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</si>
  <si>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</si>
  <si>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</si>
  <si>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</si>
  <si>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</si>
  <si>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</si>
  <si>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</si>
  <si>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</si>
  <si>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</si>
  <si>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</si>
  <si>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</si>
  <si>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</si>
  <si>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</si>
  <si>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</si>
  <si>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</si>
  <si>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</si>
  <si>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</si>
  <si>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</si>
  <si>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</si>
  <si>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</si>
  <si>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</si>
  <si>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</si>
  <si>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</si>
  <si>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</si>
  <si>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</si>
  <si>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</si>
  <si>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</si>
  <si>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</si>
  <si>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</si>
  <si>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</si>
  <si>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</si>
  <si>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</si>
  <si>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</si>
  <si>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</si>
  <si>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</si>
  <si>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</si>
  <si>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</si>
  <si>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</si>
  <si>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</si>
  <si>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</si>
  <si>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</si>
  <si>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</si>
  <si>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</si>
  <si>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</si>
  <si>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</si>
  <si>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</si>
  <si>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</si>
  <si>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</si>
  <si>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</si>
  <si>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</si>
  <si>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</si>
  <si>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</si>
  <si>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</si>
  <si>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</si>
  <si>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</si>
  <si>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</si>
  <si>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</si>
  <si>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</si>
  <si>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</si>
  <si>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</si>
  <si>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</si>
  <si>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</si>
  <si>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</si>
  <si>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</si>
  <si>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</si>
  <si>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</si>
  <si>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</si>
  <si>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</si>
  <si>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</si>
  <si>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</si>
  <si>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</si>
  <si>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</si>
  <si>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</si>
  <si>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</si>
  <si>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</si>
  <si>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</si>
  <si>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</si>
  <si>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</si>
  <si>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</si>
  <si>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</si>
  <si>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</si>
  <si>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</si>
  <si>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</si>
  <si>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</si>
  <si>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</si>
  <si>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</si>
  <si>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</si>
  <si>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</si>
  <si>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</si>
  <si>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</si>
  <si>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</si>
  <si>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</si>
  <si>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</si>
  <si>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</si>
  <si>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</si>
  <si>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</si>
  <si>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</si>
  <si>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</si>
  <si>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</si>
  <si>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</si>
  <si>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</si>
  <si>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</si>
  <si>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</si>
  <si>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</si>
  <si>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</si>
  <si>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</si>
  <si>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</si>
  <si>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</si>
  <si>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</si>
  <si>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</si>
  <si>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</si>
  <si>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</si>
  <si>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</si>
  <si>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</si>
  <si>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</si>
  <si>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</si>
  <si>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</si>
  <si>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</si>
  <si>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</si>
  <si>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</si>
  <si>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</si>
  <si>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</si>
  <si>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</si>
  <si>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</si>
  <si>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</si>
  <si>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</si>
  <si>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</si>
  <si>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</si>
  <si>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</si>
  <si>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</si>
  <si>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</si>
  <si>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</si>
  <si>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</si>
  <si>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</si>
  <si>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</si>
  <si>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</si>
  <si>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</si>
  <si>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</si>
  <si>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</si>
  <si>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</si>
  <si>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</si>
  <si>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</si>
  <si>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</si>
  <si>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</si>
  <si>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</si>
  <si>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</si>
  <si>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</si>
  <si>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</si>
  <si>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</si>
  <si>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</si>
  <si>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</si>
  <si>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</si>
  <si>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</si>
  <si>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</si>
  <si>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</si>
  <si>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</si>
  <si>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</si>
  <si>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</si>
  <si>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</si>
  <si>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</si>
  <si>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</si>
  <si>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</si>
  <si>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</si>
  <si>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</si>
  <si>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</si>
  <si>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</si>
  <si>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</si>
  <si>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</si>
  <si>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</si>
  <si>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</si>
  <si>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</si>
  <si>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</si>
  <si>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</si>
  <si>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</si>
  <si>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</si>
  <si>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</si>
  <si>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</si>
  <si>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</si>
  <si>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</si>
  <si>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</si>
  <si>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</si>
  <si>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</si>
  <si>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</si>
  <si>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</si>
  <si>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</si>
  <si>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</si>
  <si>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</si>
  <si>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</si>
  <si>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</si>
  <si>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</si>
  <si>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</si>
  <si>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</si>
  <si>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</si>
  <si>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</si>
  <si>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</si>
  <si>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</si>
  <si>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</si>
  <si>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</si>
  <si>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</si>
  <si>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</si>
  <si>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</si>
  <si>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</si>
  <si>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</si>
  <si>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</si>
  <si>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</si>
  <si>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</si>
  <si>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</si>
  <si>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</si>
  <si>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</si>
  <si>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</si>
  <si>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</si>
  <si>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</si>
  <si>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</si>
  <si>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</si>
  <si>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</si>
  <si>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</si>
  <si>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</si>
  <si>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</si>
  <si>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</si>
  <si>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</si>
  <si>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</si>
  <si>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</si>
  <si>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</si>
  <si>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</si>
  <si>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</si>
  <si>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</si>
  <si>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</si>
  <si>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</si>
  <si>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</si>
  <si>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</si>
  <si>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</si>
  <si>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</si>
  <si>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</si>
  <si>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</si>
  <si>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</si>
  <si>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</si>
  <si>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</si>
  <si>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</si>
  <si>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</si>
  <si>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</si>
  <si>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</si>
  <si>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</si>
  <si>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</si>
  <si>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</si>
  <si>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</si>
  <si>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</si>
  <si>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</si>
  <si>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</si>
  <si>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</si>
  <si>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</si>
  <si>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</si>
  <si>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</si>
  <si>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</si>
  <si>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</si>
  <si>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</si>
  <si>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</si>
  <si>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</si>
  <si>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</si>
  <si>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</si>
  <si>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</si>
  <si>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</si>
  <si>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</si>
  <si>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</si>
  <si>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</si>
  <si>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</si>
  <si>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</si>
  <si>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</si>
  <si>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</si>
  <si>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</si>
  <si>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</si>
  <si>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</si>
  <si>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</si>
  <si>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</si>
  <si>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</si>
  <si>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</si>
  <si>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</si>
  <si>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</si>
  <si>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</si>
  <si>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</si>
  <si>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</si>
  <si>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</si>
  <si>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</si>
  <si>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</si>
  <si>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</si>
  <si>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</si>
  <si>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</si>
  <si>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</si>
  <si>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</si>
  <si>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</si>
  <si>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</si>
  <si>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</si>
  <si>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</si>
  <si>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</si>
  <si>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</si>
  <si>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</si>
  <si>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</si>
  <si>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</si>
  <si>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</si>
  <si>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</si>
  <si>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</si>
  <si>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</si>
  <si>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</si>
  <si>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</si>
  <si>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</si>
  <si>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</si>
  <si>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</si>
  <si>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</si>
  <si>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</si>
  <si>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</si>
  <si>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</si>
  <si>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</si>
  <si>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</si>
  <si>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</si>
  <si>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</si>
  <si>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</si>
  <si>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</si>
  <si>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</si>
  <si>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</si>
  <si>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</si>
  <si>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</si>
  <si>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</si>
  <si>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</si>
  <si>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</si>
  <si>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</si>
  <si>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</si>
  <si>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</si>
  <si>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</si>
  <si>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</si>
  <si>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</si>
  <si>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</si>
  <si>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</si>
  <si>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</si>
  <si>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</si>
  <si>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</si>
  <si>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</si>
  <si>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</si>
  <si>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</si>
  <si>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</si>
  <si>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</si>
  <si>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</si>
  <si>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</si>
  <si>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</si>
  <si>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</si>
  <si>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</si>
  <si>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</si>
  <si>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</si>
  <si>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</si>
  <si>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</si>
  <si>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</si>
  <si>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</si>
  <si>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</si>
  <si>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</si>
  <si>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</si>
  <si>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</si>
  <si>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</si>
  <si>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</si>
  <si>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</si>
  <si>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</si>
  <si>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</si>
  <si>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</si>
  <si>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</si>
  <si>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</si>
  <si>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</si>
  <si>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</si>
  <si>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</si>
  <si>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</si>
  <si>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</si>
  <si>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</si>
  <si>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</si>
  <si>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</si>
  <si>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</si>
  <si>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</si>
  <si>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</si>
  <si>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</si>
  <si>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</si>
  <si>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</si>
  <si>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</si>
  <si>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</si>
  <si>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</si>
  <si>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</si>
  <si>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</si>
  <si>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</si>
  <si>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</si>
  <si>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</si>
  <si>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</si>
  <si>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</si>
  <si>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</si>
  <si>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</si>
  <si>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</si>
  <si>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</si>
  <si>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</si>
  <si>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</si>
  <si>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</si>
  <si>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</si>
  <si>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</si>
  <si>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</si>
  <si>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</si>
  <si>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</si>
  <si>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</si>
  <si>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</si>
  <si>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</si>
  <si>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</si>
  <si>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</si>
  <si>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</si>
  <si>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</si>
  <si>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</si>
  <si>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</si>
  <si>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</si>
  <si>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</si>
  <si>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</si>
  <si>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</si>
  <si>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</si>
  <si>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</si>
  <si>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</si>
  <si>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</si>
  <si>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</si>
  <si>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</si>
  <si>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</si>
  <si>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</si>
  <si>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</si>
  <si>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</si>
  <si>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</si>
  <si>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</si>
  <si>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</si>
  <si>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</si>
  <si>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</si>
  <si>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</si>
  <si>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</si>
  <si>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</si>
  <si>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</si>
  <si>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</si>
  <si>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</si>
  <si>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</si>
  <si>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</si>
  <si>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</si>
  <si>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</si>
  <si>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</si>
  <si>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</si>
  <si>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</si>
  <si>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</si>
  <si>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</si>
  <si>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</si>
  <si>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</si>
  <si>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</si>
  <si>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</si>
  <si>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</si>
  <si>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</si>
  <si>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</si>
  <si>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</si>
  <si>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</si>
  <si>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</si>
  <si>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</si>
  <si>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</si>
  <si>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</si>
  <si>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</si>
  <si>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</si>
  <si>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</si>
  <si>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</si>
  <si>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</si>
  <si>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</si>
  <si>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</si>
  <si>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</si>
  <si>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</si>
  <si>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</si>
  <si>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</si>
  <si>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</si>
  <si>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</si>
  <si>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</si>
  <si>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</si>
  <si>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</si>
  <si>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</si>
  <si>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</si>
  <si>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</si>
  <si>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</si>
  <si>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</si>
  <si>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</si>
  <si>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</si>
  <si>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</si>
  <si>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</si>
  <si>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</si>
  <si>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</si>
  <si>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</si>
  <si>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</si>
  <si>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</si>
  <si>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</si>
  <si>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</si>
  <si>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</si>
  <si>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</si>
  <si>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</si>
  <si>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</si>
  <si>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</si>
  <si>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</si>
  <si>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</si>
  <si>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</si>
  <si>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</si>
  <si>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</si>
  <si>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</si>
  <si>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</si>
  <si>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</si>
  <si>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</si>
  <si>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</si>
  <si>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</si>
  <si>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</si>
  <si>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</si>
  <si>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</si>
  <si>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</si>
  <si>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</si>
  <si>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</si>
  <si>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</si>
  <si>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</si>
  <si>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</si>
  <si>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</si>
  <si>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</si>
  <si>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</si>
  <si>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</si>
  <si>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</si>
  <si>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</si>
  <si>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</si>
  <si>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</si>
  <si>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</si>
  <si>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</si>
  <si>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</si>
  <si>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</si>
  <si>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</si>
  <si>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</si>
  <si>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</si>
  <si>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</si>
  <si>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</si>
  <si>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</si>
  <si>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</si>
  <si>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</si>
  <si>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</si>
  <si>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</si>
  <si>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</si>
  <si>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</si>
  <si>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</si>
  <si>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</si>
  <si>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</si>
  <si>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</si>
  <si>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</si>
  <si>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</si>
  <si>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</si>
  <si>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</si>
  <si>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</si>
  <si>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</si>
  <si>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</si>
  <si>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</si>
  <si>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</si>
  <si>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</si>
  <si>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</si>
  <si>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</si>
  <si>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</si>
  <si>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</si>
  <si>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</si>
  <si>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</si>
  <si>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</si>
  <si>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</si>
  <si>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</si>
  <si>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</si>
  <si>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</si>
  <si>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</si>
  <si>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</si>
  <si>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</si>
  <si>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</si>
  <si>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</si>
  <si>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</si>
  <si>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</si>
  <si>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</si>
  <si>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</si>
  <si>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</si>
  <si>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</si>
  <si>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</si>
  <si>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</si>
  <si>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</si>
  <si>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</si>
  <si>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</si>
  <si>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</si>
  <si>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</si>
  <si>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</si>
  <si>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</si>
  <si>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</si>
  <si>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</si>
  <si>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</si>
  <si>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</si>
  <si>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</si>
  <si>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</si>
  <si>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</si>
  <si>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</si>
  <si>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</si>
  <si>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</si>
  <si>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</si>
  <si>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</si>
  <si>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</si>
  <si>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</si>
  <si>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</si>
  <si>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</si>
  <si>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</si>
  <si>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</si>
  <si>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</si>
  <si>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</si>
  <si>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</si>
  <si>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</si>
  <si>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</si>
  <si>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</si>
  <si>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</si>
  <si>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</si>
  <si>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</si>
  <si>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</si>
  <si>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</si>
  <si>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</si>
  <si>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</si>
  <si>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</si>
  <si>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</si>
  <si>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</si>
  <si>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</si>
  <si>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</si>
  <si>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</si>
  <si>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</si>
  <si>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</si>
  <si>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</si>
  <si>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</si>
  <si>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</si>
  <si>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</si>
  <si>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</si>
  <si>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</si>
  <si>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</si>
  <si>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</si>
  <si>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</si>
  <si>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</si>
  <si>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</si>
  <si>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</si>
  <si>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</si>
  <si>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</si>
  <si>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</si>
  <si>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</si>
  <si>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</si>
  <si>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</si>
  <si>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</si>
  <si>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</si>
  <si>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</si>
  <si>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</si>
  <si>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</si>
  <si>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</si>
  <si>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</si>
  <si>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</si>
  <si>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</si>
  <si>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</si>
  <si>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</si>
  <si>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</si>
  <si>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</si>
  <si>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</si>
  <si>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</si>
  <si>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</si>
  <si>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</si>
  <si>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</si>
  <si>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</si>
  <si>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</si>
  <si>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</si>
  <si>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</si>
  <si>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</si>
  <si>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</si>
  <si>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</si>
  <si>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</si>
  <si>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</si>
  <si>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</si>
  <si>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</si>
  <si>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</si>
  <si>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</si>
  <si>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</si>
  <si>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</si>
  <si>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</si>
  <si>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</si>
  <si>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</si>
  <si>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</si>
  <si>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</si>
  <si>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</si>
  <si>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</si>
  <si>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</si>
  <si>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</si>
  <si>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</si>
  <si>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</si>
  <si>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</si>
  <si>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</si>
  <si>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</si>
  <si>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</si>
  <si>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</si>
  <si>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</si>
  <si>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</si>
  <si>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</si>
  <si>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</si>
  <si>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</si>
  <si>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</si>
  <si>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</si>
  <si>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</si>
  <si>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</si>
  <si>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</si>
  <si>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</si>
  <si>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</si>
  <si>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</si>
  <si>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</si>
  <si>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</si>
  <si>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</si>
  <si>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</si>
  <si>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</si>
  <si>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</si>
  <si>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</si>
  <si>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</si>
  <si>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</si>
  <si>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</si>
  <si>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</si>
  <si>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</si>
  <si>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</si>
  <si>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</si>
  <si>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</si>
  <si>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</si>
  <si>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</si>
  <si>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</si>
  <si>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</si>
  <si>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</si>
  <si>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</si>
  <si>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</si>
  <si>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</si>
  <si>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</si>
  <si>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</si>
  <si>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</si>
  <si>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</si>
  <si>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</si>
  <si>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</si>
  <si>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</si>
  <si>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</si>
  <si>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</si>
  <si>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</si>
  <si>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</si>
  <si>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</si>
  <si>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</si>
  <si>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</si>
  <si>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</si>
  <si>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</si>
  <si>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</si>
  <si>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</si>
  <si>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</si>
  <si>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</si>
  <si>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</si>
  <si>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</si>
  <si>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</si>
  <si>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</si>
  <si>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</si>
  <si>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</si>
  <si>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</si>
  <si>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</si>
  <si>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</si>
  <si>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</si>
  <si>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</si>
  <si>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</si>
  <si>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</si>
  <si>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</si>
  <si>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</si>
  <si>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</si>
  <si>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</si>
  <si>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</si>
  <si>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</si>
  <si>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</si>
  <si>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</si>
  <si>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</si>
  <si>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</si>
  <si>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</si>
  <si>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</si>
  <si>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</si>
  <si>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</si>
  <si>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</si>
  <si>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</si>
  <si>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</si>
  <si>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</si>
  <si>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</si>
  <si>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</si>
  <si>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</si>
  <si>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</si>
  <si>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</si>
  <si>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</si>
  <si>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</si>
  <si>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</si>
  <si>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</si>
  <si>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</si>
  <si>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</si>
  <si>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</si>
  <si>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</si>
  <si>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</si>
  <si>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</si>
  <si>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</si>
  <si>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</si>
  <si>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</si>
  <si>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</si>
  <si>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</si>
  <si>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</si>
  <si>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</si>
  <si>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</si>
  <si>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</si>
  <si>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</si>
  <si>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</si>
  <si>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</si>
  <si>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</si>
  <si>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</si>
  <si>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</si>
  <si>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</si>
  <si>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</si>
  <si>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</si>
  <si>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</si>
  <si>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</si>
  <si>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</si>
  <si>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</si>
  <si>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</si>
  <si>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</si>
  <si>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</si>
  <si>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</si>
  <si>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</si>
  <si>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</si>
  <si>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</si>
  <si>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</si>
  <si>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</si>
  <si>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</si>
  <si>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</si>
  <si>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</si>
  <si>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</si>
  <si>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</si>
  <si>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</si>
  <si>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</si>
  <si>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</si>
  <si>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</si>
  <si>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</si>
  <si>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</si>
  <si>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</si>
  <si>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</si>
  <si>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</si>
  <si>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</si>
  <si>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</si>
  <si>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</si>
  <si>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</si>
  <si>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</si>
  <si>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</si>
  <si>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</si>
  <si>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</si>
  <si>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</si>
  <si>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</si>
  <si>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</si>
  <si>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</si>
  <si>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</si>
  <si>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</si>
  <si>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</si>
  <si>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</si>
  <si>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</si>
  <si>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</si>
  <si>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</si>
  <si>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</si>
  <si>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</si>
  <si>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</si>
  <si>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</si>
  <si>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</si>
  <si>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</si>
  <si>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</si>
  <si>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</si>
  <si>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</si>
  <si>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</si>
  <si>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</si>
  <si>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</si>
  <si>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</si>
  <si>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</si>
  <si>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</si>
  <si>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</si>
  <si>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</si>
  <si>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</si>
  <si>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</si>
  <si>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</si>
  <si>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</si>
  <si>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</si>
  <si>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</si>
  <si>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</si>
  <si>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</si>
  <si>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</si>
  <si>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</si>
  <si>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</si>
  <si>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</si>
  <si>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</si>
  <si>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</si>
  <si>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</si>
  <si>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</si>
  <si>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</si>
  <si>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</si>
  <si>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</si>
  <si>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</si>
  <si>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</si>
  <si>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</si>
  <si>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</si>
  <si>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</si>
  <si>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</si>
  <si>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</si>
  <si>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</si>
  <si>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</si>
  <si>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</si>
  <si>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</si>
  <si>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</si>
  <si>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</si>
  <si>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</si>
  <si>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</si>
  <si>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</si>
  <si>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</si>
  <si>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</si>
  <si>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</si>
  <si>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</si>
  <si>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</si>
  <si>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</si>
  <si>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</si>
  <si>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</si>
  <si>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</si>
  <si>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</si>
  <si>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</si>
  <si>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</si>
  <si>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</si>
  <si>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</si>
  <si>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</si>
  <si>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</si>
  <si>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</si>
  <si>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</si>
  <si>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</si>
  <si>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</si>
  <si>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</si>
  <si>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</si>
  <si>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</si>
  <si>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</si>
  <si>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</si>
  <si>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</si>
  <si>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</si>
  <si>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</si>
  <si>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</si>
  <si>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</si>
  <si>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</si>
  <si>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</si>
  <si>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</si>
  <si>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</si>
  <si>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</si>
  <si>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</si>
  <si>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</si>
  <si>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</si>
  <si>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</si>
  <si>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</si>
  <si>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</si>
  <si>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</si>
  <si>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</si>
  <si>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</si>
  <si>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</si>
  <si>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</si>
  <si>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</si>
  <si>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</si>
  <si>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</si>
  <si>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</si>
  <si>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</si>
  <si>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</si>
  <si>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</si>
  <si>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</si>
  <si>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</si>
  <si>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</si>
  <si>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</si>
  <si>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</si>
  <si>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</si>
  <si>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</si>
  <si>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</si>
  <si>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</si>
  <si>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</si>
  <si>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</si>
  <si>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</si>
  <si>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</si>
  <si>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</si>
  <si>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</si>
  <si>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</si>
  <si>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</si>
  <si>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</si>
  <si>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</si>
  <si>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</si>
  <si>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</si>
  <si>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</si>
  <si>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</si>
  <si>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</si>
  <si>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</si>
  <si>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</si>
  <si>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</si>
  <si>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</si>
  <si>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</si>
  <si>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</si>
  <si>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</si>
  <si>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</si>
  <si>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</si>
  <si>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</si>
  <si>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</si>
  <si>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</si>
  <si>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</si>
  <si>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</si>
  <si>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</si>
  <si>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</si>
  <si>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</si>
  <si>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</si>
  <si>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</si>
  <si>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</si>
  <si>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</si>
  <si>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</si>
  <si>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</si>
  <si>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</si>
  <si>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</si>
  <si>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</si>
  <si>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</si>
  <si>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</si>
  <si>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</si>
  <si>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</si>
  <si>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</si>
  <si>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</si>
  <si>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</si>
  <si>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</si>
  <si>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</si>
  <si>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</si>
  <si>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</si>
  <si>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</si>
  <si>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</si>
  <si>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</si>
  <si>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</si>
  <si>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</si>
  <si>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</si>
  <si>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</si>
  <si>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</si>
  <si>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</si>
  <si>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</si>
  <si>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</si>
  <si>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</si>
  <si>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</si>
  <si>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</si>
  <si>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</si>
  <si>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</si>
  <si>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</si>
  <si>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</si>
  <si>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</si>
  <si>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</si>
  <si>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</si>
  <si>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</si>
  <si>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</si>
  <si>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</si>
  <si>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</si>
  <si>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</si>
  <si>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</si>
  <si>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</si>
  <si>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</si>
  <si>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</si>
  <si>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</si>
  <si>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</si>
  <si>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</si>
  <si>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</si>
  <si>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</si>
  <si>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</si>
  <si>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</si>
  <si>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</si>
  <si>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</si>
  <si>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</si>
  <si>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</si>
  <si>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</si>
  <si>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</si>
  <si>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</si>
  <si>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</si>
  <si>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</si>
  <si>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</si>
  <si>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</si>
  <si>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</si>
  <si>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</si>
  <si>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</si>
  <si>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</si>
  <si>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</si>
  <si>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</si>
  <si>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</si>
  <si>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</si>
  <si>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</si>
  <si>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</si>
  <si>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</si>
  <si>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</si>
  <si>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</si>
  <si>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</si>
  <si>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</si>
  <si>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</si>
  <si>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</si>
  <si>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</si>
  <si>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</si>
  <si>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</si>
  <si>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</si>
  <si>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</si>
  <si>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</si>
  <si>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</si>
  <si>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</si>
  <si>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</si>
  <si>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</si>
  <si>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</si>
  <si>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</si>
  <si>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</si>
  <si>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</si>
  <si>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</si>
  <si>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</si>
  <si>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</si>
  <si>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</si>
  <si>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</si>
  <si>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</si>
  <si>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</si>
  <si>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</si>
  <si>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</si>
  <si>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</si>
  <si>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</si>
  <si>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</si>
  <si>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</si>
  <si>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</si>
  <si>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</si>
  <si>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</si>
  <si>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</si>
  <si>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</si>
  <si>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</si>
  <si>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</si>
  <si>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</si>
  <si>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</si>
  <si>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</si>
  <si>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</si>
  <si>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</si>
  <si>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</si>
  <si>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</si>
  <si>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</si>
  <si>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</si>
  <si>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</si>
  <si>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</si>
  <si>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</si>
  <si>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</si>
  <si>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</si>
  <si>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</si>
  <si>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</si>
  <si>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</si>
  <si>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</si>
  <si>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</si>
  <si>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</si>
  <si>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</si>
  <si>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</si>
  <si>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</si>
  <si>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</si>
  <si>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</si>
  <si>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</si>
  <si>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</si>
  <si>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</si>
  <si>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</si>
  <si>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</si>
  <si>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</si>
  <si>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</si>
  <si>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</si>
  <si>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</si>
  <si>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</si>
  <si>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</si>
  <si>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</si>
  <si>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</si>
  <si>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</si>
  <si>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</si>
  <si>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</si>
  <si>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</si>
  <si>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</si>
  <si>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</si>
  <si>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</si>
  <si>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</si>
  <si>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</si>
  <si>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</si>
  <si>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</si>
  <si>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</si>
  <si>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</si>
  <si>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</si>
  <si>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</si>
  <si>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</si>
  <si>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</si>
  <si>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</si>
  <si>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</si>
  <si>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</si>
  <si>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</si>
  <si>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</si>
  <si>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</si>
  <si>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</si>
  <si>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</si>
  <si>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</si>
  <si>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</si>
  <si>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</si>
  <si>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</si>
  <si>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</si>
  <si>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</si>
  <si>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</si>
  <si>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</si>
  <si>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</si>
  <si>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</si>
  <si>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</si>
  <si>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</si>
  <si>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</si>
  <si>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</si>
  <si>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</si>
  <si>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</si>
  <si>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</si>
  <si>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</si>
  <si>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</si>
  <si>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</si>
  <si>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</si>
  <si>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</si>
  <si>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</si>
  <si>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</si>
  <si>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</si>
  <si>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</si>
  <si>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</si>
  <si>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</si>
  <si>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</si>
  <si>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</si>
  <si>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</si>
  <si>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</si>
  <si>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</si>
  <si>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</si>
  <si>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</si>
  <si>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</si>
  <si>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</si>
  <si>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</si>
  <si>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</si>
  <si>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</si>
  <si>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</si>
  <si>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</si>
  <si>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</si>
  <si>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</si>
  <si>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</si>
  <si>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</si>
  <si>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</si>
  <si>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</si>
  <si>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</si>
  <si>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</si>
  <si>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</si>
  <si>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</si>
  <si>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</si>
  <si>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</si>
  <si>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</si>
  <si>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</si>
  <si>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</si>
  <si>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</si>
  <si>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</si>
  <si>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</si>
  <si>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</si>
  <si>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</si>
  <si>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</si>
  <si>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</si>
  <si>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</si>
  <si>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</si>
  <si>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</si>
  <si>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</si>
  <si>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</si>
  <si>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</si>
  <si>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</si>
  <si>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</si>
  <si>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</si>
  <si>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</si>
  <si>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</si>
  <si>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</si>
  <si>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</si>
  <si>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</si>
  <si>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</si>
  <si>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</si>
  <si>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</si>
  <si>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</si>
  <si>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</si>
  <si>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</si>
  <si>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</si>
  <si>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</si>
  <si>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</si>
  <si>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</si>
  <si>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</si>
  <si>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</si>
  <si>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</si>
  <si>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</si>
  <si>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</si>
  <si>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</si>
  <si>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</si>
  <si>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</si>
  <si>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</si>
  <si>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</si>
  <si>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</si>
  <si>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</si>
  <si>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</si>
  <si>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</si>
  <si>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</si>
  <si>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</si>
  <si>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</si>
  <si>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</si>
  <si>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</si>
  <si>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</si>
  <si>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</si>
  <si>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</si>
  <si>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</si>
  <si>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</si>
  <si>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</si>
  <si>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</si>
  <si>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</si>
  <si>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</si>
  <si>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</si>
  <si>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</si>
  <si>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</si>
  <si>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</si>
  <si>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</si>
  <si>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</si>
  <si>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</si>
  <si>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</si>
  <si>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</si>
  <si>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</si>
  <si>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</si>
  <si>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</si>
  <si>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</si>
  <si>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</si>
  <si>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</si>
  <si>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</si>
  <si>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</si>
  <si>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</si>
  <si>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</si>
  <si>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</si>
  <si>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</si>
  <si>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</si>
  <si>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</si>
  <si>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</si>
  <si>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</si>
  <si>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</si>
  <si>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</si>
  <si>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</si>
  <si>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</si>
  <si>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</si>
  <si>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</si>
  <si>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</si>
  <si>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</si>
  <si>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</si>
  <si>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</si>
  <si>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</si>
  <si>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</si>
  <si>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</si>
  <si>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</si>
  <si>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</si>
  <si>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</si>
  <si>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</si>
  <si>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</si>
  <si>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</si>
  <si>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</si>
  <si>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</si>
  <si>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</si>
  <si>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</si>
  <si>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</si>
  <si>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</si>
  <si>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</si>
  <si>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</si>
  <si>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</si>
  <si>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</si>
  <si>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</si>
  <si>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</si>
  <si>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</si>
  <si>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</si>
  <si>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</si>
  <si>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</si>
  <si>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</si>
  <si>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</si>
  <si>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</si>
  <si>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</si>
  <si>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</si>
  <si>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</si>
  <si>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</si>
  <si>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</si>
  <si>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</si>
  <si>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</si>
  <si>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</si>
  <si>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</si>
  <si>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</si>
  <si>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</si>
  <si>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</si>
  <si>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</si>
  <si>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</si>
  <si>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</si>
  <si>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</si>
  <si>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</si>
  <si>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</si>
  <si>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</si>
  <si>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</si>
  <si>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</si>
  <si>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</si>
  <si>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</si>
  <si>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</si>
  <si>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</si>
  <si>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</si>
  <si>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</si>
  <si>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</si>
  <si>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</si>
  <si>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</si>
  <si>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</si>
  <si>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</si>
  <si>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</si>
  <si>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</si>
  <si>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</si>
  <si>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</si>
  <si>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</si>
  <si>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</si>
  <si>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</si>
  <si>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</si>
  <si>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</si>
  <si>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</si>
  <si>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</si>
  <si>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</si>
  <si>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</si>
  <si>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</si>
  <si>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</si>
  <si>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</si>
  <si>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</si>
  <si>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</si>
  <si>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</si>
  <si>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</si>
  <si>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</si>
  <si>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</si>
  <si>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</si>
  <si>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</si>
  <si>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</si>
  <si>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</si>
  <si>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</si>
  <si>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</si>
  <si>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</si>
  <si>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</si>
  <si>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</si>
  <si>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</si>
  <si>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</si>
  <si>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</si>
  <si>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</si>
  <si>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</si>
  <si>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</si>
  <si>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</si>
  <si>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</si>
  <si>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</si>
  <si>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</si>
  <si>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</si>
  <si>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</si>
  <si>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</si>
  <si>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</si>
  <si>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</si>
  <si>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</si>
  <si>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</si>
  <si>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</si>
  <si>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</si>
  <si>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</si>
  <si>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</si>
  <si>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</si>
  <si>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</si>
  <si>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</si>
  <si>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</si>
  <si>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</si>
  <si>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</si>
  <si>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</si>
  <si>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</si>
  <si>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</si>
  <si>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</si>
  <si>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</si>
  <si>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</si>
  <si>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</si>
  <si>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</si>
  <si>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</si>
  <si>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</si>
  <si>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</si>
  <si>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</si>
  <si>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</si>
  <si>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</si>
  <si>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</si>
  <si>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</si>
  <si>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</si>
  <si>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</si>
  <si>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</si>
  <si>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</si>
  <si>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</si>
  <si>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</si>
  <si>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</si>
  <si>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</si>
  <si>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</si>
  <si>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</si>
  <si>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</si>
  <si>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</si>
  <si>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</si>
  <si>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</si>
  <si>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</si>
  <si>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</si>
  <si>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</si>
  <si>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</si>
  <si>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</si>
  <si>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</si>
  <si>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</si>
  <si>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</si>
  <si>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</si>
  <si>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</si>
  <si>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</si>
  <si>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</si>
  <si>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</si>
  <si>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</si>
  <si>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</si>
  <si>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</si>
  <si>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</si>
  <si>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</si>
  <si>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</si>
  <si>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</si>
  <si>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</si>
  <si>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</si>
  <si>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</si>
  <si>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</si>
  <si>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</si>
  <si>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</si>
  <si>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</si>
  <si>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</si>
  <si>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</si>
  <si>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</si>
  <si>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</si>
  <si>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</si>
  <si>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</si>
  <si>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</si>
  <si>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</si>
  <si>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</si>
  <si>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</si>
  <si>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</si>
  <si>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</si>
  <si>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</si>
  <si>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</si>
  <si>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</si>
  <si>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</si>
  <si>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</si>
  <si>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</si>
  <si>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</si>
  <si>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</si>
  <si>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</si>
  <si>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</si>
  <si>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</si>
  <si>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</si>
  <si>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</si>
  <si>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</si>
  <si>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</si>
  <si>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</si>
  <si>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</si>
  <si>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</si>
  <si>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</si>
  <si>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</si>
  <si>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</si>
  <si>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</si>
  <si>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</si>
  <si>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</si>
  <si>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</si>
  <si>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</si>
  <si>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</si>
  <si>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</si>
  <si>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</si>
  <si>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</si>
  <si>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</si>
  <si>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</si>
  <si>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</si>
  <si>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</si>
  <si>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</si>
  <si>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</si>
  <si>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</si>
  <si>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</si>
  <si>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</si>
  <si>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</si>
  <si>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</si>
  <si>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</si>
  <si>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</si>
  <si>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</si>
  <si>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</si>
  <si>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</si>
  <si>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</si>
  <si>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</si>
  <si>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</si>
  <si>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</si>
  <si>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</si>
  <si>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</si>
  <si>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</si>
  <si>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</si>
  <si>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</si>
  <si>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</si>
  <si>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</si>
  <si>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</si>
  <si>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</si>
  <si>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</si>
  <si>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</si>
  <si>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</si>
  <si>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</si>
  <si>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</si>
  <si>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</si>
  <si>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</si>
  <si>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</si>
  <si>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</si>
  <si>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</si>
  <si>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</si>
  <si>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</si>
  <si>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</si>
  <si>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</si>
  <si>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</si>
  <si>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</si>
  <si>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</si>
  <si>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</si>
  <si>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</si>
  <si>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</si>
  <si>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</si>
  <si>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</si>
  <si>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</si>
  <si>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</si>
  <si>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</si>
  <si>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</si>
  <si>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</si>
  <si>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</si>
  <si>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</si>
  <si>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</si>
  <si>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</si>
  <si>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</si>
  <si>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</si>
  <si>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</si>
  <si>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</si>
  <si>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</si>
  <si>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</si>
  <si>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</si>
  <si>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</si>
  <si>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</si>
  <si>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</si>
  <si>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</si>
  <si>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</si>
  <si>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</si>
  <si>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</si>
  <si>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</si>
  <si>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</si>
  <si>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</si>
  <si>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</si>
  <si>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</si>
  <si>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</si>
  <si>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</si>
  <si>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</si>
  <si>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</si>
  <si>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</si>
  <si>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</si>
  <si>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</si>
  <si>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</si>
  <si>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</si>
  <si>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</si>
  <si>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</si>
  <si>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</si>
  <si>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</si>
  <si>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</si>
  <si>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</si>
  <si>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</si>
  <si>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</si>
  <si>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</si>
  <si>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</si>
  <si>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</si>
  <si>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</si>
  <si>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</si>
  <si>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</si>
  <si>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</si>
  <si>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</si>
  <si>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</si>
  <si>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</si>
  <si>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</si>
  <si>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</si>
  <si>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</si>
  <si>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</si>
  <si>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</si>
  <si>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</si>
  <si>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</si>
  <si>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</si>
  <si>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</si>
  <si>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</si>
  <si>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</si>
  <si>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</si>
  <si>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</si>
  <si>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</si>
  <si>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</si>
  <si>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</si>
  <si>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</si>
  <si>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</si>
  <si>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</si>
  <si>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</si>
  <si>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</si>
  <si>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</si>
  <si>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</si>
  <si>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</si>
  <si>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</si>
  <si>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</si>
  <si>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</si>
  <si>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</si>
  <si>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</si>
  <si>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</si>
  <si>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</si>
  <si>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</si>
  <si>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</si>
  <si>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</si>
  <si>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</si>
  <si>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</si>
  <si>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</si>
  <si>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</si>
  <si>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</si>
  <si>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</si>
  <si>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</si>
  <si>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</si>
  <si>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</si>
  <si>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</si>
  <si>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</si>
  <si>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</si>
  <si>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</si>
  <si>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</si>
  <si>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</si>
  <si>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</si>
  <si>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</si>
  <si>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</si>
  <si>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</si>
  <si>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</si>
  <si>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</si>
  <si>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</si>
  <si>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</si>
  <si>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</si>
  <si>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</si>
  <si>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</si>
  <si>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</si>
  <si>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</si>
  <si>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</si>
  <si>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</si>
  <si>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</si>
  <si>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</si>
  <si>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</si>
  <si>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</si>
  <si>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</si>
  <si>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</si>
  <si>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</si>
  <si>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</si>
  <si>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</si>
  <si>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</si>
  <si>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</si>
  <si>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</si>
  <si>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</si>
  <si>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</si>
  <si>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</si>
  <si>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</si>
  <si>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</si>
  <si>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</si>
  <si>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</si>
  <si>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</si>
  <si>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</si>
  <si>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</si>
  <si>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</si>
  <si>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</si>
  <si>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</si>
  <si>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</si>
  <si>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</si>
  <si>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</si>
  <si>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</si>
  <si>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</si>
  <si>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</si>
  <si>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</si>
  <si>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</si>
  <si>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</si>
  <si>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</si>
  <si>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</si>
  <si>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</si>
  <si>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</si>
  <si>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</si>
  <si>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</si>
  <si>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</si>
  <si>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</si>
  <si>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</si>
  <si>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</si>
  <si>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</si>
  <si>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</si>
  <si>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</si>
  <si>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</si>
  <si>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</si>
  <si>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</si>
  <si>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</si>
  <si>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</si>
  <si>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</si>
  <si>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</si>
  <si>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</si>
  <si>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</si>
  <si>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</si>
  <si>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</si>
  <si>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</si>
  <si>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</si>
  <si>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</si>
  <si>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</si>
  <si>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</si>
  <si>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</si>
  <si>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</si>
  <si>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</si>
  <si>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</si>
  <si>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</si>
  <si>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</si>
  <si>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</si>
  <si>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</si>
  <si>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</si>
  <si>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</si>
  <si>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</si>
  <si>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</si>
  <si>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</si>
  <si>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</si>
  <si>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</si>
  <si>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</si>
  <si>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</si>
  <si>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</si>
  <si>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</si>
  <si>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</si>
  <si>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</si>
  <si>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</si>
  <si>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</si>
  <si>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</si>
  <si>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</si>
  <si>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</si>
  <si>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</si>
  <si>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</si>
  <si>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</si>
  <si>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</si>
  <si>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</si>
  <si>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</si>
  <si>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</si>
  <si>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</si>
  <si>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</si>
  <si>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</si>
  <si>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</si>
  <si>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</si>
  <si>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</si>
  <si>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</si>
  <si>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</si>
  <si>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</si>
  <si>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</si>
  <si>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</si>
  <si>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</si>
  <si>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</si>
  <si>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</si>
  <si>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</si>
  <si>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</si>
  <si>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</si>
  <si>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</si>
  <si>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</si>
  <si>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</si>
  <si>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</si>
  <si>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</si>
  <si>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</si>
  <si>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</si>
  <si>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</si>
  <si>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</si>
  <si>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</si>
  <si>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</si>
  <si>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</si>
  <si>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</si>
  <si>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</si>
  <si>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</si>
  <si>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</si>
  <si>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</si>
  <si>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</si>
  <si>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</si>
  <si>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</si>
  <si>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</si>
  <si>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</si>
  <si>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</si>
  <si>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</si>
  <si>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</si>
  <si>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</si>
  <si>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</si>
  <si>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</si>
  <si>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</si>
  <si>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</si>
  <si>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</si>
  <si>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</si>
  <si>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</si>
  <si>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</si>
  <si>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</si>
  <si>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</si>
  <si>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</si>
  <si>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</si>
  <si>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</si>
  <si>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</si>
  <si>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</si>
  <si>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</si>
  <si>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</si>
  <si>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</si>
  <si>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</si>
  <si>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</si>
  <si>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</si>
  <si>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</si>
  <si>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</si>
  <si>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</si>
  <si>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</si>
  <si>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</si>
  <si>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</si>
  <si>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</si>
  <si>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</si>
  <si>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</si>
  <si>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</si>
  <si>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</si>
  <si>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</si>
  <si>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</si>
  <si>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</si>
  <si>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</si>
  <si>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</si>
  <si>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</si>
  <si>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</si>
  <si>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</si>
  <si>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</si>
  <si>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</si>
  <si>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</si>
  <si>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</si>
  <si>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</si>
  <si>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</si>
  <si>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</si>
  <si>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</si>
  <si>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</si>
  <si>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</si>
  <si>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</si>
  <si>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</si>
  <si>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</si>
  <si>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</si>
  <si>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</si>
  <si>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</si>
  <si>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</si>
  <si>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</si>
  <si>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</si>
  <si>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</si>
  <si>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</si>
  <si>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</si>
  <si>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</si>
  <si>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</si>
  <si>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</si>
  <si>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</si>
  <si>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</si>
  <si>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</si>
  <si>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</si>
  <si>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</si>
  <si>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</si>
  <si>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</si>
  <si>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</si>
  <si>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</si>
  <si>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</si>
  <si>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</si>
  <si>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</si>
  <si>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</si>
  <si>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</si>
  <si>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</si>
  <si>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</si>
  <si>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</si>
  <si>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</si>
  <si>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</si>
  <si>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</si>
  <si>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</si>
  <si>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</si>
  <si>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</si>
  <si>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</si>
  <si>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</si>
  <si>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</si>
  <si>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</si>
  <si>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</si>
  <si>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</si>
  <si>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</si>
  <si>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</si>
  <si>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</si>
  <si>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</si>
  <si>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</si>
  <si>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</si>
  <si>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</si>
  <si>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</si>
  <si>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</si>
  <si>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</si>
  <si>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</si>
  <si>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</si>
  <si>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</si>
  <si>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</si>
  <si>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</si>
  <si>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</si>
  <si>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</si>
  <si>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</si>
  <si>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</si>
  <si>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</si>
  <si>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</si>
  <si>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</si>
  <si>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</si>
  <si>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</si>
  <si>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</si>
  <si>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</si>
  <si>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</si>
  <si>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</si>
  <si>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</si>
  <si>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</si>
  <si>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</si>
  <si>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</si>
  <si>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</si>
  <si>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</si>
  <si>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</si>
  <si>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</si>
  <si>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</si>
  <si>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</si>
  <si>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</si>
  <si>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</si>
  <si>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</si>
  <si>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</si>
  <si>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</si>
  <si>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</si>
  <si>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</si>
  <si>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</si>
  <si>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</si>
  <si>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</si>
  <si>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</si>
  <si>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</si>
  <si>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</si>
  <si>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</si>
  <si>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</si>
  <si>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</si>
  <si>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</si>
  <si>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</si>
  <si>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</si>
  <si>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</si>
  <si>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</si>
  <si>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</si>
  <si>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</si>
  <si>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</si>
  <si>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</si>
  <si>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</si>
  <si>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</si>
  <si>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</si>
  <si>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</si>
  <si>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</si>
  <si>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</si>
  <si>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</si>
  <si>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</si>
  <si>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</si>
  <si>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</si>
  <si>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</si>
  <si>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</si>
  <si>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</si>
  <si>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</si>
  <si>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</si>
  <si>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</si>
  <si>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</si>
  <si>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</si>
  <si>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</si>
  <si>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</si>
  <si>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</si>
  <si>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</si>
  <si>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</si>
  <si>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</si>
  <si>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</si>
  <si>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</si>
  <si>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</si>
  <si>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</si>
  <si>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</si>
  <si>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</si>
  <si>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</si>
  <si>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</si>
  <si>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</si>
  <si>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</si>
  <si>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</si>
  <si>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</si>
  <si>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</si>
  <si>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</si>
  <si>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</si>
  <si>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</si>
  <si>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</si>
  <si>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</si>
  <si>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</si>
  <si>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</si>
  <si>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</si>
  <si>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</si>
  <si>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</si>
  <si>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</si>
  <si>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</si>
  <si>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</si>
  <si>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</si>
  <si>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</si>
  <si>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</si>
  <si>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</si>
  <si>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</si>
  <si>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</si>
  <si>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</si>
  <si>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</si>
  <si>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</si>
  <si>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</si>
  <si>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</si>
  <si>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</si>
  <si>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</si>
  <si>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</si>
  <si>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</si>
  <si>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</si>
  <si>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</si>
  <si>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</si>
  <si>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</si>
  <si>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</si>
  <si>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</si>
  <si>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</si>
  <si>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</si>
  <si>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</si>
  <si>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</si>
  <si>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</si>
  <si>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</si>
  <si>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</si>
  <si>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</si>
  <si>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</si>
  <si>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</si>
  <si>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</si>
  <si>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</si>
  <si>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</si>
  <si>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</si>
  <si>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</si>
  <si>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</si>
  <si>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</si>
  <si>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</si>
  <si>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</si>
  <si>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</si>
  <si>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</si>
  <si>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</si>
  <si>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</si>
  <si>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</si>
  <si>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</si>
  <si>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</si>
  <si>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</si>
  <si>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</si>
  <si>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</si>
  <si>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</si>
  <si>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</si>
  <si>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</si>
  <si>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</si>
  <si>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</si>
  <si>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</si>
  <si>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</si>
  <si>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</si>
  <si>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</si>
  <si>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</si>
  <si>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</si>
  <si>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</si>
  <si>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</si>
  <si>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</si>
  <si>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</si>
  <si>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</si>
  <si>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</si>
  <si>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</si>
  <si>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</si>
  <si>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</si>
  <si>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</si>
  <si>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</si>
  <si>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</si>
  <si>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</si>
  <si>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</si>
  <si>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</si>
  <si>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</si>
  <si>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</si>
  <si>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</si>
  <si>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</si>
  <si>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</si>
  <si>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</si>
  <si>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</si>
  <si>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</si>
  <si>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</si>
  <si>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</si>
  <si>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</si>
  <si>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</si>
  <si>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</si>
  <si>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</si>
  <si>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</si>
  <si>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</si>
  <si>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</si>
  <si>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</si>
  <si>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</si>
  <si>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</si>
  <si>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</si>
  <si>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</si>
  <si>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</si>
  <si>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</si>
  <si>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</si>
  <si>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</si>
  <si>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</si>
  <si>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</si>
  <si>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</si>
  <si>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</si>
  <si>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</si>
  <si>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</si>
  <si>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</si>
  <si>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</si>
  <si>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</si>
  <si>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</si>
  <si>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</si>
  <si>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</si>
  <si>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</si>
  <si>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</si>
  <si>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</si>
  <si>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</si>
  <si>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</si>
  <si>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</si>
  <si>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</si>
  <si>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</si>
  <si>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</si>
  <si>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</si>
  <si>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</si>
  <si>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</si>
  <si>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</si>
  <si>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</si>
  <si>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</si>
  <si>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</si>
  <si>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</si>
  <si>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</si>
  <si>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</si>
  <si>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</si>
  <si>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</si>
  <si>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</si>
  <si>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</si>
  <si>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</si>
  <si>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</si>
  <si>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</si>
  <si>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</si>
  <si>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</si>
  <si>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</si>
  <si>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</si>
  <si>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</si>
  <si>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</si>
  <si>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</si>
  <si>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</si>
  <si>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</si>
  <si>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</si>
  <si>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</si>
  <si>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</si>
  <si>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</si>
  <si>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</si>
  <si>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</si>
  <si>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</si>
  <si>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</si>
  <si>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</si>
  <si>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</si>
  <si>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</si>
  <si>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</si>
  <si>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</si>
  <si>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</si>
  <si>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</si>
  <si>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</si>
  <si>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</si>
  <si>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</si>
  <si>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</si>
  <si>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</si>
  <si>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</si>
  <si>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</si>
  <si>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</si>
  <si>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</si>
  <si>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</si>
  <si>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</si>
  <si>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</si>
  <si>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</si>
  <si>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</si>
  <si>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</si>
  <si>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</si>
  <si>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</si>
  <si>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</si>
  <si>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</si>
  <si>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</si>
  <si>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</si>
  <si>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</si>
  <si>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</si>
  <si>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</si>
  <si>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</si>
  <si>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</si>
  <si>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</si>
  <si>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</si>
  <si>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</si>
  <si>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</si>
  <si>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</si>
  <si>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</si>
  <si>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</si>
  <si>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</si>
  <si>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</si>
  <si>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</si>
  <si>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</si>
  <si>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</si>
  <si>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</si>
  <si>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</si>
  <si>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</si>
  <si>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</si>
  <si>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</si>
  <si>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</si>
  <si>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</si>
  <si>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</si>
  <si>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</si>
  <si>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</si>
  <si>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</si>
  <si>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</si>
  <si>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</si>
  <si>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</si>
  <si>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</si>
  <si>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</si>
  <si>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</si>
  <si>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</si>
  <si>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</si>
  <si>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</si>
  <si>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</si>
  <si>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</si>
  <si>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</si>
  <si>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</si>
  <si>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</si>
  <si>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</si>
  <si>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</si>
  <si>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</si>
  <si>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</si>
  <si>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</si>
  <si>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</si>
  <si>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</si>
  <si>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</si>
  <si>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</si>
  <si>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</si>
  <si>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</si>
  <si>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</si>
  <si>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</si>
  <si>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</si>
  <si>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</si>
  <si>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</si>
  <si>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</si>
  <si>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</si>
  <si>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</si>
  <si>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</si>
  <si>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</si>
  <si>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</si>
  <si>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</si>
  <si>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</si>
  <si>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</si>
  <si>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</si>
  <si>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</si>
  <si>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</si>
  <si>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</si>
  <si>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</si>
  <si>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</si>
  <si>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</si>
  <si>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</si>
  <si>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</si>
  <si>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</si>
  <si>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</si>
  <si>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</si>
  <si>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</si>
  <si>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</si>
  <si>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</si>
  <si>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</si>
  <si>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</si>
  <si>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</si>
  <si>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</si>
  <si>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</si>
  <si>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</si>
  <si>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</si>
  <si>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</si>
  <si>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</si>
  <si>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</si>
  <si>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</si>
  <si>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</si>
  <si>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</si>
  <si>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</si>
  <si>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</si>
  <si>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</si>
  <si>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</si>
  <si>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</si>
  <si>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</si>
  <si>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</si>
  <si>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</si>
  <si>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</si>
  <si>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</si>
  <si>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</si>
  <si>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</si>
  <si>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</si>
  <si>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</si>
  <si>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</si>
  <si>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</si>
  <si>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</si>
  <si>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</si>
  <si>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</si>
  <si>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</si>
  <si>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</si>
  <si>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</si>
  <si>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</si>
  <si>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</si>
  <si>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</si>
  <si>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</si>
  <si>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</si>
  <si>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</si>
  <si>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</si>
  <si>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</si>
  <si>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</si>
  <si>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</si>
  <si>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</si>
  <si>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</si>
  <si>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</si>
  <si>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</si>
  <si>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</si>
  <si>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</si>
  <si>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</si>
  <si>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</si>
  <si>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</si>
  <si>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</si>
  <si>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</si>
  <si>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</si>
  <si>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</si>
  <si>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</si>
  <si>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</si>
  <si>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</si>
  <si>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</si>
  <si>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</si>
  <si>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</si>
  <si>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</si>
  <si>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</si>
  <si>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</si>
  <si>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</si>
  <si>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</si>
  <si>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</si>
  <si>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</si>
  <si>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</si>
  <si>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</si>
  <si>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</si>
  <si>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</si>
  <si>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</si>
  <si>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</si>
  <si>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</si>
  <si>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</si>
  <si>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</si>
  <si>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</si>
  <si>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</si>
  <si>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</si>
  <si>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</si>
  <si>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</si>
  <si>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</si>
  <si>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</si>
  <si>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</si>
  <si>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</si>
  <si>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</si>
  <si>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</si>
  <si>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</si>
  <si>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</si>
  <si>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</si>
  <si>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</si>
  <si>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</si>
  <si>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</si>
  <si>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</si>
  <si>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</si>
  <si>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</si>
  <si>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</si>
  <si>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</si>
  <si>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</si>
  <si>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</si>
  <si>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</si>
  <si>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</si>
  <si>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</si>
  <si>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</si>
  <si>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</si>
  <si>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</si>
  <si>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</si>
  <si>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</si>
  <si>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</si>
  <si>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</si>
  <si>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</si>
  <si>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</si>
  <si>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</si>
  <si>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</si>
  <si>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</si>
  <si>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</si>
  <si>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</si>
  <si>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</si>
  <si>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</si>
  <si>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</si>
  <si>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</si>
  <si>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</si>
  <si>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</si>
  <si>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</si>
  <si>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</si>
  <si>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</si>
  <si>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</si>
  <si>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</si>
  <si>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</si>
  <si>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</si>
  <si>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</si>
  <si>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</si>
  <si>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</si>
  <si>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</si>
  <si>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</si>
  <si>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</si>
  <si>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</si>
  <si>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</si>
  <si>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</si>
  <si>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</si>
  <si>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</si>
  <si>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</si>
  <si>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</si>
  <si>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</si>
  <si>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</si>
  <si>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</si>
  <si>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</si>
  <si>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</si>
  <si>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</si>
  <si>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</si>
  <si>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</si>
  <si>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</si>
  <si>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</si>
  <si>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</si>
  <si>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</si>
  <si>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</si>
  <si>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</si>
  <si>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</si>
  <si>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</si>
  <si>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</si>
  <si>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</si>
  <si>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</si>
  <si>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</si>
  <si>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</si>
  <si>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</si>
  <si>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</si>
  <si>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</si>
  <si>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</si>
  <si>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</si>
  <si>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</si>
  <si>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</si>
  <si>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</si>
  <si>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</si>
  <si>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</si>
  <si>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</si>
  <si>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</si>
  <si>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</si>
  <si>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</si>
  <si>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</si>
  <si>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</si>
  <si>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</si>
  <si>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</si>
  <si>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</si>
  <si>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</si>
  <si>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</si>
  <si>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</si>
  <si>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</si>
  <si>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</si>
  <si>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</si>
  <si>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</si>
  <si>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</si>
  <si>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</si>
  <si>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</si>
  <si>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</si>
  <si>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</si>
  <si>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</si>
  <si>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</si>
  <si>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</si>
  <si>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</si>
  <si>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</si>
  <si>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</si>
  <si>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</si>
  <si>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</si>
  <si>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</si>
  <si>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</si>
  <si>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</si>
  <si>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</si>
  <si>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</si>
  <si>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</si>
  <si>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</si>
  <si>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</si>
  <si>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</si>
  <si>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</si>
  <si>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</si>
  <si>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</si>
  <si>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</si>
  <si>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</si>
  <si>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</si>
  <si>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</si>
  <si>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</si>
  <si>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</si>
  <si>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</si>
  <si>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</si>
  <si>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</si>
  <si>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</si>
  <si>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</si>
  <si>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</si>
  <si>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</si>
  <si>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</si>
  <si>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</si>
  <si>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</si>
  <si>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</si>
  <si>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</si>
  <si>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</si>
  <si>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</si>
  <si>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</si>
  <si>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</si>
  <si>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</si>
  <si>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</si>
  <si>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</si>
  <si>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</si>
  <si>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</si>
  <si>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</si>
  <si>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</si>
  <si>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</si>
  <si>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</si>
  <si>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</si>
  <si>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</si>
  <si>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</si>
  <si>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</si>
  <si>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</si>
  <si>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</si>
  <si>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</si>
  <si>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</si>
  <si>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</si>
  <si>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</si>
  <si>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</si>
  <si>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</si>
  <si>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</si>
  <si>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</si>
  <si>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</si>
  <si>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</si>
  <si>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</si>
  <si>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</si>
  <si>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</si>
  <si>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</si>
  <si>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</si>
  <si>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</si>
  <si>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</si>
  <si>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</si>
  <si>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</si>
  <si>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</si>
  <si>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</si>
  <si>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</si>
  <si>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</si>
  <si>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</si>
  <si>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</si>
  <si>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</si>
  <si>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</si>
  <si>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</si>
  <si>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</si>
  <si>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</si>
  <si>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</si>
  <si>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</si>
  <si>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</si>
  <si>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</si>
  <si>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</si>
  <si>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</si>
  <si>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</si>
  <si>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</si>
  <si>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</si>
  <si>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</si>
  <si>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</si>
  <si>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</si>
  <si>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</si>
  <si>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</si>
  <si>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</si>
  <si>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</si>
  <si>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</si>
  <si>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</si>
  <si>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</si>
  <si>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</si>
  <si>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</si>
  <si>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</si>
  <si>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</si>
  <si>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</si>
  <si>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</si>
  <si>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</si>
  <si>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</si>
  <si>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</si>
  <si>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</si>
  <si>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</si>
  <si>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</si>
  <si>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</si>
  <si>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</si>
  <si>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</si>
  <si>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</si>
  <si>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</si>
  <si>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</si>
  <si>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</si>
  <si>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</si>
  <si>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</si>
  <si>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</si>
  <si>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</si>
  <si>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</si>
  <si>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</si>
  <si>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</si>
  <si>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</si>
  <si>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</si>
  <si>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</si>
  <si>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</si>
  <si>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</si>
  <si>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</si>
  <si>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</si>
  <si>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</si>
  <si>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</si>
  <si>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</si>
  <si>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</si>
  <si>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</si>
  <si>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</si>
  <si>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</si>
  <si>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</si>
  <si>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</si>
  <si>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</si>
  <si>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</si>
  <si>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</si>
  <si>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</si>
  <si>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</si>
  <si>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</si>
  <si>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</si>
  <si>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</si>
  <si>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</si>
  <si>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</si>
  <si>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</si>
  <si>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</si>
  <si>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</si>
  <si>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</si>
  <si>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</si>
  <si>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</si>
  <si>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</si>
  <si>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</si>
  <si>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</si>
  <si>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</si>
  <si>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</si>
  <si>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</si>
  <si>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</si>
  <si>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</si>
  <si>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</si>
  <si>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</si>
  <si>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</si>
  <si>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</si>
  <si>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</si>
  <si>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</si>
  <si>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</si>
  <si>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</si>
  <si>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</si>
  <si>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</si>
  <si>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</si>
  <si>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</si>
  <si>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</si>
  <si>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</si>
  <si>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</si>
  <si>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</si>
  <si>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</si>
  <si>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</si>
  <si>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</si>
  <si>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</si>
  <si>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</si>
  <si>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</si>
  <si>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</si>
  <si>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</si>
  <si>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</si>
  <si>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</si>
  <si>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</si>
  <si>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</si>
  <si>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</si>
  <si>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</si>
  <si>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</si>
  <si>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</si>
  <si>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</si>
  <si>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</si>
  <si>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</si>
  <si>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</si>
  <si>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</si>
  <si>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</si>
  <si>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</si>
  <si>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</si>
  <si>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</si>
  <si>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</si>
  <si>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</si>
  <si>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</si>
  <si>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</si>
  <si>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</si>
  <si>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</si>
  <si>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</si>
  <si>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</si>
  <si>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</si>
  <si>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</si>
  <si>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</si>
  <si>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</si>
  <si>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</si>
  <si>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</si>
  <si>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</si>
  <si>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</si>
  <si>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</si>
  <si>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</si>
  <si>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</si>
  <si>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</si>
  <si>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</si>
  <si>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</si>
  <si>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</si>
  <si>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</si>
  <si>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</si>
  <si>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</si>
  <si>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</si>
  <si>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</si>
  <si>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</si>
  <si>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</si>
  <si>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</si>
  <si>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</si>
  <si>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</si>
  <si>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</si>
  <si>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</si>
  <si>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</si>
  <si>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</si>
  <si>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</si>
  <si>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</si>
  <si>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</si>
  <si>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</si>
  <si>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</si>
  <si>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</si>
  <si>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</si>
  <si>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</si>
  <si>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</si>
  <si>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</si>
  <si>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</si>
  <si>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</si>
  <si>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</si>
  <si>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</si>
  <si>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</si>
  <si>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</si>
  <si>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</si>
  <si>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</si>
  <si>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</si>
  <si>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</si>
  <si>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</si>
  <si>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</si>
  <si>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</si>
  <si>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</si>
  <si>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</si>
  <si>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</si>
  <si>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</si>
  <si>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</si>
  <si>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</si>
  <si>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</si>
  <si>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</si>
  <si>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</si>
  <si>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</si>
  <si>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</si>
  <si>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</si>
  <si>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</si>
  <si>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</si>
  <si>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</si>
  <si>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</si>
  <si>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</si>
  <si>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</si>
  <si>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</si>
  <si>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</si>
  <si>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</si>
  <si>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</si>
  <si>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</si>
  <si>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</si>
  <si>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</si>
  <si>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</si>
  <si>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</si>
  <si>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</si>
  <si>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</si>
  <si>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</si>
  <si>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</si>
  <si>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</si>
  <si>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</si>
  <si>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</si>
  <si>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</si>
  <si>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</si>
  <si>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</si>
  <si>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</si>
  <si>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</si>
  <si>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</si>
  <si>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</si>
  <si>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</si>
  <si>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</si>
  <si>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</si>
  <si>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</si>
  <si>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</si>
  <si>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</si>
  <si>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</si>
  <si>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</si>
  <si>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</si>
  <si>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</si>
  <si>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</si>
  <si>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</si>
  <si>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</si>
  <si>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</si>
  <si>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</si>
  <si>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</si>
  <si>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</si>
  <si>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</si>
  <si>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</si>
  <si>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</si>
  <si>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</si>
  <si>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</si>
  <si>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</si>
  <si>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</si>
  <si>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</si>
  <si>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</si>
  <si>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</si>
  <si>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</si>
  <si>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</si>
  <si>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</si>
  <si>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</si>
  <si>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</si>
  <si>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</si>
  <si>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</si>
  <si>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</si>
  <si>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</si>
  <si>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</si>
  <si>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</si>
  <si>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</si>
  <si>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</si>
  <si>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</si>
  <si>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</si>
  <si>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</si>
  <si>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</si>
  <si>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</si>
  <si>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</si>
  <si>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</si>
  <si>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</si>
  <si>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</si>
  <si>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</si>
  <si>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</si>
  <si>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</si>
  <si>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</si>
  <si>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</si>
  <si>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</si>
  <si>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</si>
  <si>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</si>
  <si>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</si>
  <si>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</si>
  <si>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</si>
  <si>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</si>
  <si>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</si>
  <si>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</si>
  <si>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</si>
  <si>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</si>
  <si>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</si>
  <si>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</si>
  <si>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</si>
  <si>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</si>
  <si>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</si>
  <si>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</si>
  <si>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</si>
  <si>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</si>
  <si>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</si>
  <si>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</si>
  <si>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</si>
  <si>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</si>
  <si>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</si>
  <si>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</si>
  <si>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</si>
  <si>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</si>
  <si>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</si>
  <si>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</si>
  <si>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</si>
  <si>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</si>
  <si>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</si>
  <si>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</si>
  <si>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</si>
  <si>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</si>
  <si>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</si>
  <si>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</si>
  <si>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</si>
  <si>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</si>
  <si>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</si>
  <si>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</si>
  <si>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</si>
  <si>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</si>
  <si>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</si>
  <si>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</si>
  <si>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</si>
  <si>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</si>
  <si>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</si>
  <si>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</si>
  <si>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</si>
  <si>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</si>
  <si>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</si>
  <si>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</si>
  <si>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</si>
  <si>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</si>
  <si>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</si>
  <si>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</si>
  <si>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</si>
  <si>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</si>
  <si>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</si>
  <si>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</si>
  <si>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</si>
  <si>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</si>
  <si>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</si>
  <si>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</si>
  <si>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</si>
  <si>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</si>
  <si>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</si>
  <si>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</si>
  <si>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</si>
  <si>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</si>
  <si>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</si>
  <si>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</si>
  <si>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</si>
  <si>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</si>
  <si>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</si>
  <si>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</si>
  <si>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</si>
  <si>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</si>
  <si>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</si>
  <si>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</si>
  <si>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</si>
  <si>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</si>
  <si>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</si>
  <si>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</si>
  <si>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</si>
  <si>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</si>
  <si>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</si>
  <si>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</si>
  <si>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</si>
  <si>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</si>
  <si>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</si>
  <si>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</si>
  <si>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</si>
  <si>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</si>
  <si>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</si>
  <si>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</si>
  <si>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</si>
  <si>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</si>
  <si>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</si>
  <si>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</si>
  <si>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</si>
  <si>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</si>
  <si>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</si>
  <si>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</si>
  <si>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</si>
  <si>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</si>
  <si>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</si>
  <si>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</si>
  <si>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</si>
  <si>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</si>
  <si>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</si>
  <si>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</si>
  <si>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</si>
  <si>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</si>
  <si>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</si>
  <si>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</si>
  <si>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</si>
  <si>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</si>
  <si>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</si>
  <si>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</si>
  <si>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</si>
  <si>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</si>
  <si>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</si>
  <si>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</si>
  <si>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</si>
  <si>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</si>
  <si>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</si>
  <si>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</si>
  <si>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</si>
  <si>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</si>
  <si>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</si>
  <si>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</si>
  <si>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</si>
  <si>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</si>
  <si>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</si>
  <si>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</si>
  <si>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</si>
  <si>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</si>
  <si>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</si>
  <si>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</si>
  <si>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</si>
  <si>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</si>
  <si>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</si>
  <si>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</si>
  <si>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</si>
  <si>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</si>
  <si>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</si>
  <si>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</si>
  <si>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</si>
  <si>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</si>
  <si>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</si>
  <si>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</si>
  <si>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</si>
  <si>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</si>
  <si>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</si>
  <si>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</si>
  <si>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</si>
  <si>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</si>
  <si>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</si>
  <si>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</si>
  <si>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</si>
  <si>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</si>
  <si>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</si>
  <si>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</si>
  <si>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</si>
  <si>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</si>
  <si>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</si>
  <si>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</si>
  <si>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</si>
  <si>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</si>
  <si>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</si>
  <si>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</si>
  <si>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</si>
  <si>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</si>
  <si>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</si>
  <si>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</si>
  <si>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</si>
  <si>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</si>
  <si>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</si>
  <si>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</si>
  <si>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</si>
  <si>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</si>
  <si>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</si>
  <si>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</si>
  <si>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</si>
  <si>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</si>
  <si>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</si>
  <si>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</si>
  <si>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</si>
  <si>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</si>
  <si>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</si>
  <si>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</si>
  <si>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</si>
  <si>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</si>
  <si>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</si>
  <si>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</si>
  <si>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</si>
  <si>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</si>
  <si>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</si>
  <si>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</si>
  <si>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</si>
  <si>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</si>
  <si>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</si>
  <si>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</si>
  <si>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</si>
  <si>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</si>
  <si>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</si>
  <si>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</si>
  <si>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</si>
  <si>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</si>
  <si>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</si>
  <si>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</si>
  <si>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</si>
  <si>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</si>
  <si>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</si>
  <si>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</si>
  <si>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</si>
  <si>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</si>
  <si>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</si>
  <si>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</si>
  <si>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</si>
  <si>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</si>
  <si>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</si>
  <si>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</si>
  <si>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</si>
  <si>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</si>
  <si>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</si>
  <si>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</si>
  <si>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</si>
  <si>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</si>
  <si>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</si>
  <si>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</si>
  <si>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</si>
  <si>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</si>
  <si>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</si>
  <si>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</si>
  <si>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</si>
  <si>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</si>
  <si>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</si>
  <si>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</si>
  <si>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</si>
  <si>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</si>
  <si>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</si>
  <si>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</si>
  <si>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</si>
  <si>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</si>
  <si>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</si>
  <si>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</si>
  <si>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</si>
  <si>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</si>
  <si>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</si>
  <si>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</si>
  <si>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</si>
  <si>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</si>
  <si>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</si>
  <si>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</si>
  <si>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</si>
  <si>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</si>
  <si>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</si>
  <si>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</si>
  <si>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</si>
  <si>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</si>
  <si>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</si>
  <si>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</si>
  <si>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</si>
  <si>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</si>
  <si>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</si>
  <si>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</si>
  <si>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</si>
  <si>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</si>
  <si>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</si>
  <si>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</si>
  <si>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</si>
  <si>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</si>
  <si>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</si>
  <si>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</si>
  <si>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</si>
  <si>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</si>
  <si>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</si>
  <si>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</si>
  <si>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</si>
  <si>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</si>
  <si>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</si>
  <si>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</si>
  <si>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</si>
  <si>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</si>
  <si>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</si>
  <si>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</si>
  <si>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</si>
  <si>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</si>
  <si>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</si>
  <si>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</si>
  <si>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</si>
  <si>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</si>
  <si>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</si>
  <si>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</si>
  <si>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</si>
  <si>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</si>
  <si>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</si>
  <si>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</si>
  <si>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</si>
  <si>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</si>
  <si>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</si>
  <si>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</si>
  <si>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</si>
  <si>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</si>
  <si>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</si>
  <si>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</si>
  <si>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</si>
  <si>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</si>
  <si>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</si>
  <si>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</si>
  <si>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</si>
  <si>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</si>
  <si>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</si>
  <si>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</si>
  <si>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</si>
  <si>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</si>
  <si>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</si>
  <si>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</si>
  <si>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</si>
  <si>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</si>
  <si>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</si>
  <si>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</si>
  <si>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</si>
  <si>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</si>
  <si>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</si>
  <si>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</si>
  <si>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</si>
  <si>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</si>
  <si>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</si>
  <si>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</si>
  <si>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</si>
  <si>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</si>
  <si>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</si>
  <si>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</si>
  <si>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</si>
  <si>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</si>
  <si>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</si>
  <si>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</si>
  <si>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</si>
  <si>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</si>
  <si>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</si>
  <si>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</si>
  <si>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</si>
  <si>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</si>
  <si>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</si>
  <si>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</si>
  <si>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</si>
  <si>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</si>
  <si>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</si>
  <si>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</si>
  <si>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</si>
  <si>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</si>
  <si>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</si>
  <si>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</si>
  <si>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</si>
  <si>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</si>
  <si>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</si>
  <si>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</si>
  <si>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</si>
  <si>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</si>
  <si>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</si>
  <si>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</si>
  <si>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</si>
  <si>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</si>
  <si>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</si>
  <si>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</si>
  <si>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</si>
  <si>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</si>
  <si>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</si>
  <si>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</si>
  <si>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</si>
  <si>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</si>
  <si>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</si>
  <si>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</si>
  <si>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</si>
  <si>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</si>
  <si>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</si>
  <si>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</si>
  <si>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</si>
  <si>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</si>
  <si>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</si>
  <si>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</si>
  <si>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</si>
  <si>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</si>
  <si>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</si>
  <si>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</si>
  <si>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</si>
  <si>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</si>
  <si>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</si>
  <si>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</si>
  <si>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</si>
  <si>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</si>
  <si>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</si>
  <si>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</si>
  <si>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</si>
  <si>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</si>
  <si>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</si>
  <si>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</si>
  <si>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</si>
  <si>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</si>
  <si>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</si>
  <si>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</si>
  <si>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</si>
  <si>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</si>
  <si>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</si>
  <si>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</si>
  <si>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</si>
  <si>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</si>
  <si>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</si>
  <si>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</si>
  <si>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</si>
  <si>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</si>
  <si>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</si>
  <si>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</si>
  <si>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</si>
  <si>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</si>
  <si>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</si>
  <si>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</si>
  <si>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</si>
  <si>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</si>
  <si>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</si>
  <si>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</si>
  <si>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</si>
  <si>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</si>
  <si>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</si>
  <si>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</si>
  <si>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</si>
  <si>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</si>
  <si>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</si>
  <si>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</si>
  <si>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</si>
  <si>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</si>
  <si>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</si>
  <si>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</si>
  <si>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</si>
  <si>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</si>
  <si>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</si>
  <si>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</si>
  <si>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</si>
  <si>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</si>
  <si>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</si>
  <si>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</si>
  <si>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</si>
  <si>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</si>
  <si>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</si>
  <si>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</si>
  <si>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</si>
  <si>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</si>
  <si>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</si>
  <si>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</si>
  <si>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</si>
  <si>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</si>
  <si>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</si>
  <si>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</si>
  <si>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</si>
  <si>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</si>
  <si>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</si>
  <si>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</si>
  <si>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</si>
  <si>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</si>
  <si>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</si>
  <si>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</si>
  <si>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</si>
  <si>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</si>
  <si>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</si>
  <si>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</si>
  <si>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</si>
  <si>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</si>
  <si>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</si>
  <si>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</si>
  <si>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</si>
  <si>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</si>
  <si>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</si>
  <si>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</si>
  <si>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</si>
  <si>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</si>
  <si>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</si>
  <si>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</si>
  <si>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</si>
  <si>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</si>
  <si>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</si>
  <si>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</si>
  <si>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</si>
  <si>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</si>
  <si>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</si>
  <si>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</si>
  <si>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</si>
  <si>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</si>
  <si>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</si>
  <si>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</si>
  <si>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</si>
  <si>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</si>
  <si>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</si>
  <si>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</si>
  <si>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</si>
  <si>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</si>
  <si>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</si>
  <si>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</si>
  <si>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</si>
  <si>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</si>
  <si>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</si>
  <si>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</si>
  <si>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</si>
  <si>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</si>
  <si>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</si>
  <si>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</si>
  <si>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</si>
  <si>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</si>
  <si>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</si>
  <si>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</si>
  <si>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</si>
  <si>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</si>
  <si>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</si>
  <si>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</si>
  <si>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</si>
  <si>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</si>
  <si>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</si>
  <si>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</si>
  <si>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</si>
  <si>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</si>
  <si>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</si>
  <si>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</si>
  <si>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</si>
  <si>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</si>
  <si>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</si>
  <si>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</si>
  <si>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</si>
  <si>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</si>
  <si>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</si>
  <si>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</si>
  <si>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</si>
  <si>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</si>
  <si>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</si>
  <si>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</si>
  <si>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</si>
  <si>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</si>
  <si>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</si>
  <si>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</si>
  <si>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</si>
  <si>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</si>
  <si>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</si>
  <si>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</si>
  <si>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</si>
  <si>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</si>
  <si>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</si>
  <si>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</si>
  <si>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</si>
  <si>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</si>
  <si>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</si>
  <si>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</si>
  <si>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</si>
  <si>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</si>
  <si>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</si>
  <si>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</si>
  <si>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</si>
  <si>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</si>
  <si>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</si>
  <si>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</si>
  <si>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</si>
  <si>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</si>
  <si>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</si>
  <si>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</si>
  <si>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</si>
  <si>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</si>
  <si>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</si>
  <si>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</si>
  <si>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</si>
  <si>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</si>
  <si>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</si>
  <si>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</si>
  <si>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</si>
  <si>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</si>
  <si>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</si>
  <si>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</si>
  <si>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</si>
  <si>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</si>
  <si>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</si>
  <si>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</si>
  <si>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</si>
  <si>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</si>
  <si>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</si>
  <si>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</si>
  <si>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</si>
  <si>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</si>
  <si>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</si>
  <si>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</si>
  <si>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</si>
  <si>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</si>
  <si>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</si>
  <si>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</si>
  <si>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</si>
  <si>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</si>
  <si>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</si>
  <si>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</si>
  <si>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</si>
  <si>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</si>
  <si>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</si>
  <si>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</si>
  <si>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</si>
  <si>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</si>
  <si>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</si>
  <si>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</si>
  <si>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</si>
  <si>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</si>
  <si>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</si>
  <si>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</si>
  <si>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</si>
  <si>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</si>
  <si>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</si>
  <si>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</si>
  <si>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</si>
  <si>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</si>
  <si>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</si>
  <si>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</si>
  <si>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</si>
  <si>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</si>
  <si>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</si>
  <si>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</si>
  <si>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</si>
  <si>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</si>
  <si>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</si>
  <si>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</si>
  <si>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</si>
  <si>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</si>
  <si>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</si>
  <si>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</si>
  <si>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</si>
  <si>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</si>
  <si>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</si>
  <si>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</si>
  <si>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</si>
  <si>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</si>
  <si>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</si>
  <si>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</si>
  <si>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</si>
  <si>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</si>
  <si>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</si>
  <si>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</si>
  <si>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</si>
  <si>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</si>
  <si>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</si>
  <si>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</si>
  <si>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</si>
  <si>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</si>
  <si>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</si>
  <si>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</si>
  <si>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</si>
  <si>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</si>
  <si>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</si>
  <si>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</si>
  <si>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</si>
  <si>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</si>
  <si>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</si>
  <si>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</si>
  <si>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</si>
  <si>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</si>
  <si>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</si>
  <si>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</si>
  <si>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</si>
  <si>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</si>
  <si>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</si>
  <si>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</si>
  <si>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</si>
  <si>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</si>
  <si>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</si>
  <si>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</si>
  <si>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</si>
  <si>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</si>
  <si>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</si>
  <si>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</si>
  <si>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</si>
  <si>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</si>
  <si>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</si>
  <si>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</si>
  <si>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</si>
  <si>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</si>
  <si>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</si>
  <si>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</si>
  <si>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</si>
  <si>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</si>
  <si>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</si>
  <si>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</si>
  <si>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</si>
  <si>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</si>
  <si>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</si>
  <si>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</si>
  <si>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</si>
  <si>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</si>
  <si>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</si>
  <si>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</si>
  <si>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</si>
  <si>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</si>
  <si>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</si>
  <si>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</si>
  <si>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</si>
  <si>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</si>
  <si>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</si>
  <si>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</si>
  <si>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</si>
  <si>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</si>
  <si>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</si>
  <si>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</si>
  <si>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</si>
  <si>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</si>
  <si>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</si>
  <si>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</si>
  <si>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</si>
  <si>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</si>
  <si>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</si>
  <si>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</si>
  <si>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</si>
  <si>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</si>
  <si>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</si>
  <si>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</si>
  <si>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</si>
  <si>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</si>
  <si>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</si>
  <si>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</si>
  <si>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</si>
  <si>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</si>
  <si>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</si>
  <si>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</si>
  <si>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</si>
  <si>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</si>
  <si>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</si>
  <si>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</si>
  <si>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</si>
  <si>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</si>
  <si>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</si>
  <si>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</si>
  <si>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</si>
  <si>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</si>
  <si>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</si>
  <si>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</si>
  <si>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</si>
  <si>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</si>
  <si>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</si>
  <si>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</si>
  <si>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</si>
  <si>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</si>
  <si>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</si>
  <si>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</si>
  <si>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</si>
  <si>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</si>
  <si>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</si>
  <si>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</si>
  <si>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</si>
  <si>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</si>
  <si>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</si>
  <si>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</si>
  <si>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</si>
  <si>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</si>
  <si>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</si>
  <si>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</si>
  <si>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</si>
  <si>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</si>
  <si>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</si>
  <si>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</si>
  <si>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</si>
  <si>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</si>
  <si>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</si>
  <si>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</si>
  <si>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</si>
  <si>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</si>
  <si>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</si>
  <si>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</si>
  <si>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</si>
  <si>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</si>
  <si>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</si>
  <si>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</si>
  <si>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</si>
  <si>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</si>
  <si>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</si>
  <si>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</si>
  <si>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</si>
  <si>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</si>
  <si>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</si>
  <si>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</si>
  <si>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</si>
  <si>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</si>
  <si>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</si>
  <si>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</si>
  <si>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</si>
  <si>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</si>
  <si>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</si>
  <si>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</si>
  <si>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</si>
  <si>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</si>
  <si>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</si>
  <si>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</si>
  <si>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</si>
  <si>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</si>
  <si>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</si>
  <si>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</si>
  <si>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</si>
  <si>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</si>
  <si>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</si>
  <si>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</si>
  <si>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</si>
  <si>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</si>
  <si>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</si>
  <si>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</si>
  <si>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</si>
  <si>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</si>
  <si>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</si>
  <si>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</si>
  <si>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</si>
  <si>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</si>
  <si>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</si>
  <si>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</si>
  <si>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</si>
  <si>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</si>
  <si>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</si>
  <si>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</si>
  <si>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</si>
  <si>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</si>
  <si>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</si>
  <si>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</si>
  <si>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</si>
  <si>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</si>
  <si>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</si>
  <si>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</si>
  <si>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</si>
  <si>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</si>
  <si>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</si>
  <si>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</si>
  <si>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</si>
  <si>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</si>
  <si>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</si>
  <si>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</si>
  <si>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</si>
  <si>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</si>
  <si>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</si>
  <si>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</si>
  <si>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</si>
  <si>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</si>
  <si>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</si>
  <si>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</si>
  <si>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</si>
  <si>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</si>
  <si>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</si>
  <si>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</si>
  <si>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</si>
  <si>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</si>
  <si>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</si>
  <si>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</si>
  <si>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</si>
  <si>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</si>
  <si>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</si>
  <si>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</si>
  <si>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</si>
  <si>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</si>
  <si>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</si>
  <si>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</si>
  <si>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</si>
  <si>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</si>
  <si>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</si>
  <si>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</si>
  <si>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</si>
  <si>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</si>
  <si>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</si>
  <si>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</si>
  <si>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</si>
  <si>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</si>
  <si>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</si>
  <si>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</si>
  <si>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</si>
  <si>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</si>
  <si>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</si>
  <si>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</si>
  <si>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</si>
  <si>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</si>
  <si>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</si>
  <si>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</si>
  <si>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</si>
  <si>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</si>
  <si>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</si>
  <si>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</si>
  <si>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</si>
  <si>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</si>
  <si>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</si>
  <si>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</si>
  <si>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</si>
  <si>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</si>
  <si>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</si>
  <si>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</si>
  <si>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</si>
  <si>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</si>
  <si>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</si>
  <si>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</si>
  <si>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</si>
  <si>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</si>
  <si>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</si>
  <si>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</si>
  <si>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</si>
  <si>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</si>
  <si>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</si>
  <si>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</si>
  <si>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</si>
  <si>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</si>
  <si>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</si>
  <si>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</si>
  <si>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</si>
  <si>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</si>
  <si>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</si>
  <si>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</si>
  <si>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</si>
  <si>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</si>
  <si>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</si>
  <si>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</si>
  <si>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</si>
  <si>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</si>
  <si>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</si>
  <si>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</si>
  <si>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</si>
  <si>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</si>
  <si>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</si>
  <si>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</si>
  <si>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</si>
  <si>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</si>
  <si>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</si>
  <si>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</si>
  <si>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</si>
  <si>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</si>
  <si>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</si>
  <si>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</si>
  <si>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</si>
  <si>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</si>
  <si>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</si>
  <si>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</si>
  <si>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</si>
  <si>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</si>
  <si>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</si>
  <si>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</si>
  <si>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</si>
  <si>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</si>
  <si>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</si>
  <si>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</si>
  <si>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</si>
  <si>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</si>
  <si>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</si>
  <si>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</si>
  <si>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</si>
  <si>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</si>
  <si>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</si>
  <si>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</si>
  <si>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</si>
  <si>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</si>
  <si>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</si>
  <si>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</si>
  <si>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</si>
  <si>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</si>
  <si>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</si>
  <si>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</si>
  <si>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</si>
  <si>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</si>
  <si>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</si>
  <si>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</si>
  <si>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</si>
  <si>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</si>
  <si>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</si>
  <si>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</si>
  <si>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</si>
  <si>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</si>
  <si>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</si>
  <si>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</si>
  <si>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</si>
  <si>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</si>
  <si>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</si>
  <si>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</si>
  <si>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</si>
  <si>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</si>
  <si>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</si>
  <si>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</si>
  <si>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</si>
  <si>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</si>
  <si>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</si>
  <si>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</si>
  <si>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</si>
  <si>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</si>
  <si>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</si>
  <si>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</si>
  <si>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</si>
  <si>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</si>
  <si>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</si>
  <si>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</si>
  <si>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</si>
  <si>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</si>
  <si>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</si>
  <si>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</si>
  <si>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</si>
  <si>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</si>
  <si>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</si>
  <si>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</si>
  <si>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</si>
  <si>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</si>
  <si>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</si>
  <si>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</si>
  <si>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</si>
  <si>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</si>
  <si>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</si>
  <si>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</si>
  <si>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</si>
  <si>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</si>
  <si>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</si>
  <si>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</si>
  <si>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</si>
  <si>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</si>
  <si>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</si>
  <si>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</si>
  <si>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</si>
  <si>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</si>
  <si>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</si>
  <si>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</si>
  <si>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</si>
  <si>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</si>
  <si>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</si>
  <si>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</si>
  <si>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</si>
  <si>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</si>
  <si>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</si>
  <si>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</si>
  <si>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</si>
  <si>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</si>
  <si>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</si>
  <si>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</si>
  <si>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</si>
  <si>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</si>
  <si>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</si>
  <si>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</si>
  <si>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</si>
  <si>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</si>
  <si>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</si>
  <si>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</si>
  <si>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</si>
  <si>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</si>
  <si>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</si>
  <si>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</si>
  <si>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</si>
  <si>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</si>
  <si>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</si>
  <si>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</si>
  <si>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</si>
  <si>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</si>
  <si>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</si>
  <si>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</si>
  <si>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</si>
  <si>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</si>
  <si>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</si>
  <si>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</si>
  <si>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</si>
  <si>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</si>
  <si>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</si>
  <si>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</si>
  <si>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</si>
  <si>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</si>
  <si>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</si>
  <si>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</si>
  <si>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</si>
  <si>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</si>
  <si>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</si>
  <si>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</si>
  <si>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</si>
  <si>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</si>
  <si>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</si>
  <si>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</si>
  <si>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</si>
  <si>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</si>
  <si>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</si>
  <si>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</si>
  <si>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</si>
  <si>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</si>
  <si>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</si>
  <si>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</si>
  <si>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</si>
  <si>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</si>
  <si>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</si>
  <si>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</si>
  <si>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</si>
  <si>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</si>
  <si>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</si>
  <si>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</si>
  <si>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</si>
  <si>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</si>
  <si>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</si>
  <si>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</si>
  <si>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</si>
  <si>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</si>
  <si>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</si>
  <si>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</si>
  <si>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</si>
  <si>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</si>
  <si>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</si>
  <si>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</si>
  <si>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</si>
  <si>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</si>
  <si>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</si>
  <si>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</si>
  <si>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</si>
  <si>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</si>
  <si>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</si>
  <si>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</si>
  <si>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</si>
  <si>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</si>
  <si>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</si>
  <si>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</si>
  <si>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</si>
  <si>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</si>
  <si>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</si>
  <si>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</si>
  <si>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</si>
  <si>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</si>
  <si>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</si>
  <si>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</si>
  <si>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</si>
  <si>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</si>
  <si>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</si>
  <si>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</si>
  <si>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</si>
  <si>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</si>
  <si>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</si>
  <si>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</si>
  <si>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</si>
  <si>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</si>
  <si>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</si>
  <si>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</si>
  <si>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</si>
  <si>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</si>
  <si>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</si>
  <si>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</si>
  <si>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</si>
  <si>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</si>
  <si>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</si>
  <si>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</si>
  <si>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</si>
  <si>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</si>
  <si>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</si>
  <si>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</si>
  <si>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</si>
  <si>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</si>
  <si>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</si>
  <si>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</si>
  <si>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</si>
  <si>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</si>
  <si>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</si>
  <si>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</si>
  <si>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</si>
  <si>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</si>
  <si>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</si>
  <si>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</si>
  <si>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</si>
  <si>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</si>
  <si>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</si>
  <si>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</si>
  <si>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</si>
  <si>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</si>
  <si>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</si>
  <si>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</si>
  <si>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</si>
  <si>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</si>
  <si>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</si>
  <si>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</si>
  <si>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</si>
  <si>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</si>
  <si>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</si>
  <si>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</si>
  <si>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</si>
  <si>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</si>
  <si>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</si>
  <si>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</si>
  <si>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</si>
  <si>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</si>
  <si>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</si>
  <si>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</si>
  <si>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</si>
  <si>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</si>
  <si>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</si>
  <si>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</si>
  <si>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</si>
  <si>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</si>
  <si>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</si>
  <si>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</si>
  <si>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</si>
  <si>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</si>
  <si>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</si>
  <si>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</si>
  <si>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</si>
  <si>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</si>
  <si>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</si>
  <si>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</si>
  <si>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</si>
  <si>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</si>
  <si>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</si>
  <si>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</si>
  <si>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</si>
  <si>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</si>
  <si>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</si>
  <si>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</si>
  <si>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</si>
  <si>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</si>
  <si>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</si>
  <si>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</si>
  <si>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</si>
  <si>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</si>
  <si>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</si>
  <si>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</si>
  <si>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</si>
  <si>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</si>
  <si>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</si>
  <si>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</si>
  <si>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</si>
  <si>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</si>
  <si>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</si>
  <si>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</si>
  <si>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</si>
  <si>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</si>
  <si>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</si>
  <si>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</si>
  <si>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</si>
  <si>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</si>
  <si>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</si>
  <si>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</si>
  <si>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</si>
  <si>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</si>
  <si>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</si>
  <si>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</si>
  <si>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</si>
  <si>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</si>
  <si>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</si>
  <si>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</si>
  <si>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</si>
  <si>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</si>
  <si>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</si>
  <si>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</si>
  <si>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</si>
  <si>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</si>
  <si>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</si>
  <si>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</si>
  <si>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</si>
  <si>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</si>
  <si>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</si>
  <si>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</si>
  <si>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</si>
  <si>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</si>
  <si>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</si>
  <si>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</si>
  <si>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</si>
  <si>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</si>
  <si>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</si>
  <si>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</si>
  <si>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</si>
  <si>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</si>
  <si>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</si>
  <si>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</si>
  <si>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</si>
  <si>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</si>
  <si>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</si>
  <si>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</si>
  <si>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</si>
  <si>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</si>
  <si>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</si>
  <si>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</si>
  <si>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</si>
  <si>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</si>
  <si>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</si>
  <si>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</si>
  <si>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</si>
  <si>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</si>
  <si>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</si>
  <si>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</si>
  <si>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</si>
  <si>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</si>
  <si>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</si>
  <si>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</si>
  <si>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</si>
  <si>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</si>
  <si>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</si>
  <si>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</si>
  <si>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</si>
  <si>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</si>
  <si>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</si>
  <si>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</si>
  <si>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</si>
  <si>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</si>
  <si>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</si>
  <si>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</si>
  <si>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</si>
  <si>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</si>
  <si>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</si>
  <si>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</si>
  <si>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</si>
  <si>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</si>
  <si>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</si>
  <si>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</si>
  <si>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</si>
  <si>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</si>
  <si>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</si>
  <si>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</si>
  <si>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</si>
  <si>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</si>
  <si>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</si>
  <si>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</si>
  <si>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</si>
  <si>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</si>
  <si>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</si>
  <si>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</si>
  <si>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</si>
  <si>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</si>
  <si>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</si>
  <si>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</si>
  <si>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</si>
  <si>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</si>
  <si>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</si>
  <si>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</si>
  <si>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</si>
  <si>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</si>
  <si>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</si>
  <si>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</si>
  <si>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</si>
  <si>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</si>
  <si>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</si>
  <si>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</si>
  <si>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</si>
  <si>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</si>
  <si>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</si>
  <si>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</si>
  <si>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</si>
  <si>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</si>
  <si>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</si>
  <si>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</si>
  <si>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</si>
  <si>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</si>
  <si>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</si>
  <si>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</si>
  <si>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</si>
  <si>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</si>
  <si>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</si>
  <si>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</si>
  <si>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</si>
  <si>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</si>
  <si>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</si>
  <si>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</si>
  <si>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</si>
  <si>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</si>
  <si>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</si>
  <si>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</si>
  <si>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</si>
  <si>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</si>
  <si>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</si>
  <si>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</si>
  <si>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</si>
  <si>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</si>
  <si>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</si>
  <si>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</si>
  <si>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</si>
  <si>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</si>
  <si>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</si>
  <si>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</si>
  <si>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</si>
  <si>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</si>
  <si>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</si>
  <si>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</si>
  <si>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</si>
  <si>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</si>
  <si>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</si>
  <si>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</si>
  <si>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</si>
  <si>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</si>
  <si>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</si>
  <si>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</si>
  <si>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</si>
  <si>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</si>
  <si>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</si>
  <si>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</si>
  <si>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</si>
  <si>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</si>
  <si>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</si>
  <si>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</si>
  <si>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</si>
  <si>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</si>
  <si>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</si>
  <si>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</si>
  <si>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</si>
  <si>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</si>
  <si>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</si>
  <si>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</si>
  <si>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</si>
  <si>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</si>
  <si>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</si>
  <si>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</si>
  <si>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</si>
  <si>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</si>
  <si>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</si>
  <si>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</si>
  <si>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</si>
  <si>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</si>
  <si>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</si>
  <si>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</si>
  <si>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</si>
  <si>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</si>
  <si>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</si>
  <si>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</si>
  <si>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</si>
  <si>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</si>
  <si>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</si>
  <si>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</si>
  <si>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</si>
  <si>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</si>
  <si>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</si>
  <si>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</si>
  <si>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</si>
  <si>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</si>
  <si>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</si>
  <si>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</si>
  <si>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</si>
  <si>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</si>
  <si>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</si>
  <si>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</si>
  <si>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</si>
  <si>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</si>
  <si>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</si>
  <si>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</si>
  <si>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</si>
  <si>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</si>
  <si>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</si>
  <si>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</si>
  <si>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</si>
  <si>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</si>
  <si>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</si>
  <si>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</si>
  <si>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</si>
  <si>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</si>
  <si>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</si>
  <si>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</si>
  <si>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</si>
  <si>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</si>
  <si>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</si>
  <si>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</si>
  <si>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</si>
  <si>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</si>
  <si>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</si>
  <si>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</si>
  <si>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</si>
  <si>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</si>
  <si>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</si>
  <si>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</si>
  <si>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</si>
  <si>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</si>
  <si>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</si>
  <si>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</si>
  <si>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</si>
  <si>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</si>
  <si>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</si>
  <si>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</si>
  <si>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</si>
  <si>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</si>
  <si>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</si>
  <si>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</si>
  <si>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</si>
  <si>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</si>
  <si>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</si>
  <si>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</si>
  <si>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</si>
  <si>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</si>
  <si>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</si>
  <si>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</si>
  <si>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</si>
  <si>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</si>
  <si>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</si>
  <si>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</si>
  <si>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</si>
  <si>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</si>
  <si>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</si>
  <si>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</si>
  <si>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</si>
  <si>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</si>
  <si>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</si>
  <si>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</si>
  <si>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</si>
  <si>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</si>
  <si>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</si>
  <si>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</si>
  <si>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</si>
  <si>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</si>
  <si>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</si>
  <si>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</si>
  <si>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</si>
  <si>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</si>
  <si>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</si>
  <si>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</si>
  <si>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</si>
  <si>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</si>
  <si>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</si>
  <si>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</si>
  <si>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</si>
  <si>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</si>
  <si>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</si>
  <si>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</si>
  <si>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</si>
  <si>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</si>
  <si>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</si>
  <si>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</si>
  <si>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</si>
  <si>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</si>
  <si>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</si>
  <si>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</si>
  <si>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</si>
  <si>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</si>
  <si>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</si>
  <si>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</si>
  <si>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</si>
  <si>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</si>
  <si>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</si>
  <si>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</si>
  <si>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</si>
  <si>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</si>
  <si>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</si>
  <si>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</si>
  <si>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</si>
  <si>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</si>
  <si>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</si>
  <si>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</si>
  <si>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</si>
  <si>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</si>
  <si>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</si>
  <si>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</si>
  <si>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</si>
  <si>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</si>
  <si>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</si>
  <si>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</si>
  <si>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</si>
  <si>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</si>
  <si>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</si>
  <si>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</si>
  <si>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</si>
  <si>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</si>
  <si>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</si>
  <si>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</si>
  <si>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</si>
  <si>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</si>
  <si>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</si>
  <si>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</si>
  <si>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</si>
  <si>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</si>
  <si>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</si>
  <si>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</si>
  <si>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</si>
  <si>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</si>
  <si>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</si>
  <si>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</si>
  <si>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</si>
  <si>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</si>
  <si>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</si>
  <si>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</si>
  <si>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</si>
  <si>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</si>
  <si>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</si>
  <si>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</si>
  <si>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</si>
  <si>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</si>
  <si>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</si>
  <si>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</si>
  <si>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</si>
  <si>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</si>
  <si>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</si>
  <si>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</si>
  <si>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</si>
  <si>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</si>
  <si>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</si>
  <si>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</si>
  <si>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</si>
  <si>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</si>
  <si>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</si>
  <si>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</si>
  <si>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</si>
  <si>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</si>
  <si>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</si>
  <si>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</si>
  <si>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</si>
  <si>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</si>
  <si>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</si>
  <si>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</si>
  <si>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</si>
  <si>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</si>
  <si>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</si>
  <si>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</si>
  <si>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</si>
  <si>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</si>
  <si>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</si>
  <si>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</si>
  <si>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</si>
  <si>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</si>
  <si>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</si>
  <si>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</si>
  <si>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</si>
  <si>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</si>
  <si>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</si>
  <si>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</si>
  <si>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</si>
  <si>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</si>
  <si>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</si>
  <si>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</si>
  <si>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</si>
  <si>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</si>
  <si>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</si>
  <si>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</si>
  <si>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</si>
  <si>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</si>
  <si>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</si>
  <si>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</si>
  <si>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</si>
  <si>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</si>
  <si>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</si>
  <si>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</si>
  <si>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</si>
  <si>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</si>
  <si>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</si>
  <si>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</si>
  <si>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</si>
  <si>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</si>
  <si>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</si>
  <si>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</si>
  <si>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</si>
  <si>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</si>
  <si>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</si>
  <si>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</si>
  <si>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</si>
  <si>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</si>
  <si>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</si>
  <si>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</si>
  <si>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</si>
  <si>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</si>
  <si>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</si>
  <si>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</si>
  <si>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</si>
  <si>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</si>
  <si>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</si>
  <si>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</si>
  <si>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</si>
  <si>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</si>
  <si>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</si>
  <si>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</si>
  <si>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</si>
  <si>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</si>
  <si>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</si>
  <si>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</si>
  <si>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</si>
  <si>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</si>
  <si>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</si>
  <si>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</si>
  <si>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</si>
  <si>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</si>
  <si>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</si>
  <si>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</si>
  <si>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</si>
  <si>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</si>
  <si>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</si>
  <si>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</si>
  <si>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</si>
  <si>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</si>
  <si>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</si>
  <si>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</si>
  <si>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</si>
  <si>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</si>
  <si>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</si>
  <si>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</si>
  <si>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</si>
  <si>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</si>
  <si>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</si>
  <si>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</si>
  <si>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</si>
  <si>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</si>
  <si>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</si>
  <si>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</si>
  <si>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</si>
  <si>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</si>
  <si>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</si>
  <si>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</si>
  <si>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</si>
  <si>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</si>
  <si>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</si>
  <si>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</si>
  <si>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</si>
  <si>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</si>
  <si>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</si>
  <si>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</si>
  <si>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</si>
  <si>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</si>
  <si>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</si>
  <si>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</si>
  <si>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</si>
  <si>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</si>
  <si>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</si>
  <si>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</si>
  <si>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</si>
  <si>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</si>
  <si>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</si>
  <si>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</si>
  <si>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</si>
  <si>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</si>
  <si>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</si>
  <si>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</si>
  <si>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</si>
  <si>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</si>
  <si>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</si>
  <si>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</si>
  <si>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</si>
  <si>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</si>
  <si>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</si>
  <si>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</si>
  <si>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</si>
  <si>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</si>
  <si>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</si>
  <si>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</si>
  <si>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</si>
  <si>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</si>
  <si>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</si>
  <si>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</si>
  <si>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</si>
  <si>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</si>
  <si>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</si>
  <si>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</si>
  <si>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</si>
  <si>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</si>
  <si>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</si>
  <si>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</si>
  <si>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</si>
  <si>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</si>
  <si>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</si>
  <si>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</si>
  <si>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</si>
  <si>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</si>
  <si>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</si>
  <si>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</si>
  <si>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</si>
  <si>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</si>
  <si>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</si>
  <si>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</si>
  <si>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</si>
  <si>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</si>
  <si>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</si>
  <si>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</si>
  <si>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</si>
  <si>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</si>
  <si>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</si>
  <si>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</si>
  <si>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</si>
  <si>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</si>
  <si>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</si>
  <si>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</si>
  <si>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</si>
  <si>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</si>
  <si>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</si>
  <si>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</si>
  <si>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</si>
  <si>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</si>
  <si>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</si>
  <si>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</si>
  <si>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</si>
  <si>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</si>
  <si>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</si>
  <si>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</si>
  <si>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</si>
  <si>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</si>
  <si>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</si>
  <si>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</si>
  <si>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</si>
  <si>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</si>
  <si>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</si>
  <si>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</si>
  <si>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</si>
  <si>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</si>
  <si>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</si>
  <si>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</si>
  <si>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</si>
  <si>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</si>
  <si>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</si>
  <si>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</si>
  <si>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</si>
  <si>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</si>
  <si>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</si>
  <si>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</si>
  <si>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</si>
  <si>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</si>
  <si>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</si>
  <si>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</si>
  <si>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</si>
  <si>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</si>
  <si>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</si>
  <si>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</si>
  <si>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</si>
  <si>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</si>
  <si>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</si>
  <si>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</si>
  <si>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</si>
  <si>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</si>
  <si>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</si>
  <si>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</si>
  <si>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</si>
  <si>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</si>
  <si>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</si>
  <si>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</si>
  <si>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</si>
  <si>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</si>
  <si>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</si>
  <si>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</si>
  <si>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</si>
  <si>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</si>
  <si>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</si>
  <si>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</si>
  <si>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</si>
  <si>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</si>
  <si>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</si>
  <si>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</si>
  <si>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</si>
  <si>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</si>
  <si>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</si>
  <si>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</si>
  <si>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</si>
  <si>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</si>
  <si>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</si>
  <si>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</si>
  <si>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</si>
  <si>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</si>
  <si>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</si>
  <si>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</si>
  <si>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</si>
  <si>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</si>
  <si>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</si>
  <si>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</si>
  <si>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</si>
  <si>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</si>
  <si>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</si>
  <si>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</si>
  <si>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</si>
  <si>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</si>
  <si>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</si>
  <si>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</si>
  <si>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</si>
  <si>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</si>
  <si>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</si>
  <si>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</si>
  <si>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</si>
  <si>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</si>
  <si>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</si>
  <si>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</si>
  <si>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</si>
  <si>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</si>
  <si>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</si>
  <si>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</si>
  <si>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</si>
  <si>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</si>
  <si>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</si>
  <si>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</si>
  <si>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</si>
  <si>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</si>
  <si>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</si>
  <si>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</si>
  <si>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</si>
  <si>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</si>
  <si>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</si>
  <si>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</si>
  <si>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</si>
  <si>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</si>
  <si>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</si>
  <si>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</si>
  <si>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</si>
  <si>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</si>
  <si>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</si>
  <si>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</si>
  <si>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</si>
  <si>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</si>
  <si>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</si>
  <si>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</si>
  <si>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</si>
  <si>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</si>
  <si>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</si>
  <si>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</si>
  <si>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</si>
  <si>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</si>
  <si>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</si>
  <si>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</si>
  <si>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</si>
  <si>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</si>
  <si>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</si>
  <si>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</si>
  <si>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</si>
  <si>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</si>
  <si>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</si>
  <si>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</si>
  <si>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</si>
  <si>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</si>
  <si>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</si>
  <si>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</si>
  <si>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</si>
  <si>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</si>
  <si>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</si>
  <si>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</si>
  <si>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</si>
  <si>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</si>
  <si>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</si>
  <si>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</si>
  <si>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</si>
  <si>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</si>
  <si>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</si>
  <si>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</si>
  <si>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</si>
  <si>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</si>
  <si>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</si>
  <si>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</si>
  <si>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</si>
  <si>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</si>
  <si>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</si>
  <si>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</si>
  <si>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</si>
  <si>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</si>
  <si>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</si>
  <si>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</si>
  <si>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</si>
  <si>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</si>
  <si>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</si>
  <si>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</si>
  <si>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</si>
  <si>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</si>
  <si>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</si>
  <si>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</si>
  <si>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</si>
  <si>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</si>
  <si>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</si>
  <si>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</si>
  <si>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</si>
  <si>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</si>
  <si>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</si>
  <si>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</si>
  <si>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</si>
  <si>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</si>
  <si>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</si>
  <si>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</si>
  <si>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</si>
  <si>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</si>
  <si>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</si>
  <si>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</si>
  <si>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</si>
  <si>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</si>
  <si>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</si>
  <si>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</si>
  <si>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</si>
  <si>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</si>
  <si>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</si>
  <si>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</si>
  <si>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</si>
  <si>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</si>
  <si>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</si>
  <si>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</si>
  <si>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</si>
  <si>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</si>
  <si>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</si>
  <si>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</si>
  <si>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</si>
  <si>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</si>
  <si>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</si>
  <si>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</si>
  <si>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</si>
  <si>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</si>
  <si>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</si>
  <si>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</si>
  <si>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</si>
  <si>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</si>
  <si>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</si>
  <si>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</si>
  <si>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</si>
  <si>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</si>
  <si>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</si>
  <si>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</si>
  <si>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</si>
  <si>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</si>
  <si>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</si>
  <si>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</si>
  <si>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</si>
  <si>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</si>
  <si>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</si>
  <si>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</si>
  <si>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</si>
  <si>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</si>
  <si>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</si>
  <si>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</si>
  <si>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</si>
  <si>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</si>
  <si>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</si>
  <si>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</si>
  <si>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</si>
  <si>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</si>
  <si>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</si>
  <si>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</si>
  <si>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</si>
  <si>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</si>
  <si>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</si>
  <si>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</si>
  <si>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</si>
  <si>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</si>
  <si>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</si>
  <si>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</si>
  <si>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</si>
  <si>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</si>
  <si>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</si>
  <si>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</si>
  <si>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</si>
  <si>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</si>
  <si>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</si>
  <si>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</si>
  <si>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</si>
  <si>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</si>
  <si>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</si>
  <si>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</si>
  <si>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</si>
  <si>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</si>
  <si>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</si>
  <si>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</si>
  <si>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</si>
  <si>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</si>
  <si>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</si>
  <si>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</si>
  <si>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</si>
  <si>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</si>
  <si>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</si>
  <si>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</si>
  <si>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</si>
  <si>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</si>
  <si>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</si>
  <si>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</si>
  <si>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</si>
  <si>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</si>
  <si>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</si>
  <si>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</si>
  <si>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</si>
  <si>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</si>
  <si>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</si>
  <si>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</si>
  <si>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</si>
  <si>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</si>
  <si>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</si>
  <si>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</si>
  <si>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</si>
  <si>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</si>
  <si>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</si>
  <si>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</si>
  <si>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</si>
  <si>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</si>
  <si>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</si>
  <si>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</si>
  <si>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</si>
  <si>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</si>
  <si>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</si>
  <si>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</si>
  <si>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</si>
  <si>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</si>
  <si>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</si>
  <si>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</si>
  <si>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</si>
  <si>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</si>
  <si>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</si>
  <si>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</si>
  <si>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</si>
  <si>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</si>
  <si>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</si>
  <si>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</si>
  <si>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</si>
  <si>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</si>
  <si>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</si>
  <si>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</si>
  <si>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</si>
  <si>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</si>
  <si>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</si>
  <si>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</si>
  <si>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</si>
  <si>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</si>
  <si>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</si>
  <si>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</si>
  <si>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</si>
  <si>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</si>
  <si>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</si>
  <si>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</si>
  <si>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</si>
  <si>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</si>
  <si>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</si>
  <si>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</si>
  <si>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</si>
  <si>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</si>
  <si>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</si>
  <si>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</si>
  <si>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</si>
  <si>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</si>
  <si>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</si>
  <si>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</si>
  <si>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</si>
  <si>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</si>
  <si>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</si>
  <si>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</si>
  <si>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</si>
  <si>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</si>
  <si>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</si>
  <si>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</si>
  <si>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</si>
  <si>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</si>
  <si>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</si>
  <si>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</si>
  <si>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</si>
  <si>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</si>
  <si>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</si>
  <si>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</si>
  <si>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</si>
  <si>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</si>
  <si>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</si>
  <si>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</si>
  <si>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</si>
  <si>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</si>
  <si>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</si>
  <si>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</si>
  <si>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</si>
  <si>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</si>
  <si>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</si>
  <si>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</si>
  <si>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</si>
  <si>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</si>
  <si>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</si>
  <si>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</si>
  <si>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</si>
  <si>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</si>
  <si>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</si>
  <si>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</si>
  <si>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</si>
  <si>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</si>
  <si>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</si>
  <si>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</si>
  <si>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</si>
  <si>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</si>
  <si>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</si>
  <si>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</si>
  <si>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</si>
  <si>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</si>
  <si>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</si>
  <si>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</si>
  <si>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</si>
  <si>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</si>
  <si>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</si>
  <si>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</si>
  <si>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</si>
  <si>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</si>
  <si>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</si>
  <si>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</si>
  <si>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</si>
  <si>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</si>
  <si>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</si>
  <si>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</si>
  <si>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</si>
  <si>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</si>
  <si>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</si>
  <si>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</si>
  <si>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</si>
  <si>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</si>
  <si>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</si>
  <si>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</si>
  <si>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</si>
  <si>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</si>
  <si>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</si>
  <si>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</si>
  <si>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</si>
  <si>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</si>
  <si>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</si>
  <si>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</si>
  <si>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</si>
  <si>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</si>
  <si>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</si>
  <si>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</si>
  <si>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</si>
  <si>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</si>
  <si>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</si>
  <si>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</si>
  <si>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</si>
  <si>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</si>
  <si>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</si>
  <si>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</si>
  <si>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</si>
  <si>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</si>
  <si>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</si>
  <si>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</si>
  <si>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</si>
  <si>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</si>
  <si>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</si>
  <si>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</si>
  <si>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</si>
  <si>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</si>
  <si>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</si>
  <si>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</si>
  <si>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</si>
  <si>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</si>
  <si>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</si>
  <si>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</si>
  <si>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</si>
  <si>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</si>
  <si>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</si>
  <si>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</si>
  <si>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</si>
  <si>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</si>
  <si>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</si>
  <si>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</si>
  <si>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</si>
  <si>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</si>
  <si>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</si>
  <si>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</si>
  <si>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</si>
  <si>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</si>
  <si>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</si>
  <si>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</si>
  <si>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</si>
  <si>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</si>
  <si>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</si>
  <si>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</si>
  <si>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</si>
  <si>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</si>
  <si>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</si>
  <si>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</si>
  <si>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</si>
  <si>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</si>
  <si>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</si>
  <si>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</si>
  <si>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</si>
  <si>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</si>
  <si>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</si>
  <si>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</si>
  <si>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</si>
  <si>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</si>
  <si>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</si>
  <si>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</si>
  <si>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</si>
  <si>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</si>
  <si>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</si>
  <si>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</si>
  <si>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</si>
  <si>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</si>
  <si>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</si>
  <si>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</si>
  <si>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</si>
  <si>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</si>
  <si>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</si>
  <si>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</si>
  <si>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</si>
  <si>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</si>
  <si>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</si>
  <si>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</si>
  <si>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</si>
  <si>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</si>
  <si>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</si>
  <si>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</si>
  <si>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</si>
  <si>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</si>
  <si>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</si>
  <si>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</si>
  <si>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</si>
  <si>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</si>
  <si>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</si>
  <si>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</si>
  <si>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</si>
  <si>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</si>
  <si>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</si>
  <si>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</si>
  <si>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</si>
  <si>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</si>
  <si>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</si>
  <si>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</si>
  <si>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</si>
  <si>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</si>
  <si>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</si>
  <si>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</si>
  <si>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</si>
  <si>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</si>
  <si>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</si>
  <si>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</si>
  <si>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</si>
  <si>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</si>
  <si>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</si>
  <si>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</si>
  <si>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</si>
  <si>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</si>
  <si>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</si>
  <si>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</si>
  <si>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</si>
  <si>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</si>
  <si>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</si>
  <si>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</si>
  <si>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</si>
  <si>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</si>
  <si>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</si>
  <si>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</si>
  <si>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</si>
  <si>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</si>
  <si>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</si>
  <si>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</si>
  <si>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</si>
  <si>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</si>
  <si>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</si>
  <si>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</si>
  <si>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</si>
  <si>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</si>
  <si>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</si>
  <si>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</si>
  <si>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</si>
  <si>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</si>
  <si>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</si>
  <si>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</si>
  <si>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</si>
  <si>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</si>
  <si>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</si>
  <si>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</si>
  <si>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</si>
  <si>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</si>
  <si>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</si>
  <si>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</si>
  <si>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</si>
  <si>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</si>
  <si>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</si>
  <si>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</si>
  <si>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</si>
  <si>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</si>
  <si>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</si>
  <si>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</si>
  <si>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</si>
  <si>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</si>
  <si>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</si>
  <si>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</si>
  <si>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</si>
  <si>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</si>
  <si>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</si>
  <si>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</si>
  <si>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</si>
  <si>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</si>
  <si>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</si>
  <si>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</si>
  <si>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</si>
  <si>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</si>
  <si>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</si>
  <si>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</si>
  <si>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</si>
  <si>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</si>
  <si>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</si>
  <si>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</si>
  <si>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</si>
  <si>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</si>
  <si>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</si>
  <si>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</si>
  <si>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</si>
  <si>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</si>
  <si>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</si>
  <si>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</si>
  <si>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</si>
  <si>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</si>
  <si>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</si>
  <si>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</si>
  <si>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</si>
  <si>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</si>
  <si>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</si>
  <si>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</si>
  <si>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</si>
  <si>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</si>
  <si>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</si>
  <si>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</si>
  <si>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</si>
  <si>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</si>
  <si>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</si>
  <si>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</si>
  <si>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</si>
  <si>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</si>
  <si>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</si>
  <si>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</si>
  <si>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</si>
  <si>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</si>
  <si>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</si>
  <si>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</si>
  <si>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</si>
  <si>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</si>
  <si>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</si>
  <si>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</si>
  <si>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</si>
  <si>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</si>
  <si>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</si>
  <si>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</si>
  <si>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</si>
  <si>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</si>
  <si>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</si>
  <si>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</si>
  <si>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</si>
  <si>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</si>
  <si>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</si>
  <si>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</si>
  <si>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</si>
  <si>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</si>
  <si>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</si>
  <si>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</si>
  <si>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</si>
  <si>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</si>
  <si>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</si>
  <si>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</si>
  <si>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</si>
  <si>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</si>
  <si>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</si>
  <si>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</si>
  <si>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</si>
  <si>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</si>
  <si>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</si>
  <si>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</si>
  <si>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</si>
  <si>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</si>
  <si>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</si>
  <si>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</si>
  <si>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</si>
  <si>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</si>
  <si>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</si>
  <si>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</si>
  <si>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</si>
  <si>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</si>
  <si>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</si>
  <si>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</si>
  <si>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</si>
  <si>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</si>
  <si>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</si>
  <si>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</si>
  <si>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</si>
  <si>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</si>
  <si>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</si>
  <si>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</si>
  <si>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</si>
  <si>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</si>
  <si>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</si>
  <si>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</si>
  <si>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</si>
  <si>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</si>
  <si>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</si>
  <si>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</si>
  <si>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</si>
  <si>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</si>
  <si>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</si>
  <si>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</si>
  <si>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</si>
  <si>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</si>
  <si>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</si>
  <si>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</si>
  <si>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</si>
  <si>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</si>
  <si>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</si>
  <si>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</si>
  <si>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</si>
  <si>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</si>
  <si>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</si>
  <si>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</si>
  <si>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</si>
  <si>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</si>
  <si>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</si>
  <si>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</si>
  <si>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</si>
  <si>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</si>
  <si>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</si>
  <si>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</si>
  <si>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</si>
  <si>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</si>
  <si>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</si>
  <si>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</si>
  <si>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</si>
  <si>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</si>
  <si>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</si>
  <si>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</si>
  <si>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</si>
  <si>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</si>
  <si>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</si>
  <si>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</si>
  <si>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</si>
  <si>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</si>
  <si>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</si>
  <si>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</si>
  <si>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</si>
  <si>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</si>
  <si>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</si>
  <si>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</si>
  <si>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</si>
  <si>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</si>
  <si>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</si>
  <si>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</si>
  <si>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</si>
  <si>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</si>
  <si>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</si>
  <si>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</si>
  <si>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</si>
  <si>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</si>
  <si>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</si>
  <si>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</si>
  <si>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</si>
  <si>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</si>
  <si>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</si>
  <si>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</si>
  <si>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</si>
  <si>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</si>
  <si>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</si>
  <si>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</si>
  <si>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</si>
  <si>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</si>
  <si>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</si>
  <si>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</si>
  <si>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</si>
  <si>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</si>
  <si>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</si>
  <si>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</si>
  <si>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</si>
  <si>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</si>
  <si>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</si>
  <si>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</si>
  <si>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</si>
  <si>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</si>
  <si>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</si>
  <si>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</si>
  <si>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</si>
  <si>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</si>
  <si>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</si>
  <si>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</si>
  <si>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</si>
  <si>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</si>
  <si>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</si>
  <si>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</si>
  <si>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</si>
  <si>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</si>
  <si>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</si>
  <si>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</si>
  <si>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</si>
  <si>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</si>
  <si>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</si>
  <si>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</si>
  <si>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</si>
  <si>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</si>
  <si>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</si>
  <si>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</si>
  <si>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</si>
  <si>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</si>
  <si>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</si>
  <si>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</si>
  <si>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</si>
  <si>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</si>
  <si>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</si>
  <si>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</si>
  <si>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</si>
  <si>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</si>
  <si>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</si>
  <si>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</si>
  <si>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</si>
  <si>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</si>
  <si>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</si>
  <si>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</si>
  <si>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</si>
  <si>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</si>
  <si>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</si>
  <si>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</si>
  <si>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</si>
  <si>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</si>
  <si>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</si>
  <si>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</si>
  <si>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</si>
  <si>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</si>
  <si>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</si>
  <si>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</si>
  <si>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</si>
  <si>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</si>
  <si>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</si>
  <si>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</si>
  <si>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</si>
  <si>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</si>
  <si>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</si>
  <si>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</si>
  <si>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</si>
  <si>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</si>
  <si>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</si>
  <si>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</si>
  <si>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</si>
  <si>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</si>
  <si>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</si>
  <si>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</si>
  <si>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</si>
  <si>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</si>
  <si>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</si>
  <si>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</si>
  <si>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</si>
  <si>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</si>
  <si>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</si>
  <si>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</si>
  <si>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</si>
  <si>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</si>
  <si>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</si>
  <si>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</si>
  <si>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</si>
  <si>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</si>
  <si>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</si>
  <si>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</si>
  <si>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</si>
  <si>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</si>
  <si>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</si>
  <si>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</si>
  <si>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</si>
  <si>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</si>
  <si>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</si>
  <si>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</si>
  <si>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</si>
  <si>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</si>
  <si>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</si>
  <si>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</si>
  <si>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</si>
  <si>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</si>
  <si>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</si>
  <si>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</si>
  <si>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</si>
  <si>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</si>
  <si>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</si>
  <si>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</si>
  <si>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</si>
  <si>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</si>
  <si>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</si>
  <si>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</si>
  <si>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</si>
  <si>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</si>
  <si>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</si>
  <si>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</si>
  <si>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</si>
  <si>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</si>
  <si>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</si>
  <si>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</si>
  <si>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</si>
  <si>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</si>
  <si>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</si>
  <si>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</si>
  <si>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</si>
  <si>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</si>
  <si>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</si>
  <si>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</si>
  <si>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</si>
  <si>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</si>
  <si>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</si>
  <si>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</si>
  <si>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</si>
  <si>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</si>
  <si>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</si>
  <si>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</si>
  <si>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</si>
  <si>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</si>
  <si>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</si>
  <si>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</si>
  <si>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</si>
  <si>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</si>
  <si>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</si>
  <si>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</si>
  <si>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</si>
  <si>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</si>
  <si>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</si>
  <si>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</si>
  <si>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</si>
  <si>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</si>
  <si>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</si>
  <si>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</si>
  <si>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</si>
  <si>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</si>
  <si>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</si>
  <si>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</si>
  <si>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</si>
  <si>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</si>
  <si>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</si>
  <si>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</si>
  <si>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</si>
  <si>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</si>
  <si>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</si>
  <si>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</si>
  <si>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</si>
  <si>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</si>
  <si>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</si>
  <si>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</si>
  <si>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</si>
  <si>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</si>
  <si>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</si>
  <si>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</si>
  <si>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</si>
  <si>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</si>
  <si>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</si>
  <si>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</si>
  <si>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</si>
  <si>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</si>
  <si>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</si>
  <si>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</si>
  <si>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</si>
  <si>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</si>
  <si>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</si>
  <si>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</si>
  <si>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</si>
  <si>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</si>
  <si>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</si>
  <si>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</si>
  <si>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</si>
  <si>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</si>
  <si>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</si>
  <si>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</si>
  <si>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</si>
  <si>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</si>
  <si>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</si>
  <si>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</si>
  <si>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</si>
  <si>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</si>
  <si>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</si>
  <si>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</si>
  <si>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</si>
  <si>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</si>
  <si>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</si>
  <si>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</si>
  <si>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</si>
  <si>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</si>
  <si>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</si>
  <si>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</si>
  <si>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</si>
  <si>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</si>
  <si>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</si>
  <si>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</si>
  <si>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</si>
  <si>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</si>
  <si>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</si>
  <si>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</si>
  <si>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</si>
  <si>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</si>
  <si>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</si>
  <si>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</si>
  <si>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</si>
  <si>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</si>
  <si>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</si>
  <si>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</si>
  <si>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</si>
  <si>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</si>
  <si>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</si>
  <si>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</si>
  <si>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</si>
  <si>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</si>
  <si>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</si>
  <si>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</si>
  <si>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</si>
  <si>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</si>
  <si>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</si>
  <si>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</si>
  <si>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</si>
  <si>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</si>
  <si>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</si>
  <si>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</si>
  <si>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</si>
  <si>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</si>
  <si>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</si>
  <si>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</si>
  <si>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</si>
  <si>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</si>
  <si>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</si>
  <si>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</si>
  <si>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</si>
  <si>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</si>
  <si>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</si>
  <si>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</si>
  <si>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</si>
  <si>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</si>
  <si>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</si>
  <si>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</si>
  <si>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</si>
  <si>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</si>
  <si>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</si>
  <si>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</si>
  <si>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</si>
  <si>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</si>
  <si>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</si>
  <si>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</si>
  <si>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</si>
  <si>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</si>
  <si>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</si>
  <si>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</si>
  <si>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</si>
  <si>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</si>
  <si>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</si>
  <si>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</si>
  <si>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</si>
  <si>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</si>
  <si>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</si>
  <si>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</si>
  <si>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</si>
  <si>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</si>
  <si>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</si>
  <si>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</si>
  <si>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</si>
  <si>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</si>
  <si>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</si>
  <si>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</si>
  <si>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</si>
  <si>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</si>
  <si>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</si>
  <si>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</si>
  <si>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</si>
  <si>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</si>
  <si>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</si>
  <si>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</si>
  <si>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</si>
  <si>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</si>
  <si>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</si>
  <si>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</si>
  <si>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</si>
  <si>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</si>
  <si>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</si>
  <si>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</si>
  <si>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</si>
  <si>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</si>
  <si>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</si>
  <si>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</si>
  <si>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</si>
  <si>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</si>
  <si>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</si>
  <si>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</si>
  <si>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</si>
  <si>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</si>
  <si>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</si>
  <si>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</si>
  <si>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</si>
  <si>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</si>
  <si>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</si>
  <si>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</si>
  <si>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</si>
  <si>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</si>
  <si>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</si>
  <si>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</si>
  <si>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</si>
  <si>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</si>
  <si>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</si>
  <si>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</si>
  <si>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</si>
  <si>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</si>
  <si>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</si>
  <si>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</si>
  <si>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</si>
  <si>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</si>
  <si>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</si>
  <si>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</si>
  <si>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</si>
  <si>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</si>
  <si>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</si>
  <si>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</si>
  <si>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</si>
  <si>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</si>
  <si>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</si>
  <si>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</si>
  <si>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</si>
  <si>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</si>
  <si>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</si>
  <si>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</si>
  <si>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</si>
  <si>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</si>
  <si>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</si>
  <si>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</si>
  <si>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</si>
  <si>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</si>
  <si>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</si>
  <si>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</si>
  <si>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</si>
  <si>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</si>
  <si>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</si>
  <si>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</si>
  <si>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</si>
  <si>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</si>
  <si>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</si>
  <si>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</si>
  <si>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</si>
  <si>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</si>
  <si>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</si>
  <si>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</si>
  <si>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</si>
  <si>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</si>
  <si>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</si>
  <si>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</si>
  <si>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</si>
  <si>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</si>
  <si>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</si>
  <si>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</si>
  <si>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</si>
  <si>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</si>
  <si>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</si>
  <si>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</si>
  <si>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</si>
  <si>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</si>
  <si>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</si>
  <si>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</si>
  <si>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</si>
  <si>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</si>
  <si>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</si>
  <si>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</si>
  <si>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</si>
  <si>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</si>
  <si>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</si>
  <si>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</si>
  <si>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</si>
  <si>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</si>
  <si>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</si>
  <si>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</si>
  <si>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</si>
  <si>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</si>
  <si>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</si>
  <si>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</si>
  <si>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</si>
  <si>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</si>
  <si>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</si>
  <si>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</si>
  <si>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</si>
  <si>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</si>
  <si>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</si>
  <si>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</si>
  <si>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</si>
  <si>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</si>
  <si>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</si>
  <si>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</si>
  <si>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</si>
  <si>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</si>
  <si>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</si>
  <si>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</si>
  <si>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</si>
  <si>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</si>
  <si>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</si>
  <si>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</si>
  <si>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</si>
  <si>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</si>
  <si>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</si>
  <si>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</si>
  <si>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</si>
  <si>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</si>
  <si>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</si>
  <si>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</si>
  <si>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</si>
  <si>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</si>
  <si>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</si>
  <si>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</si>
  <si>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</si>
  <si>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</si>
  <si>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</si>
  <si>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</si>
  <si>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</si>
  <si>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</si>
  <si>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</si>
  <si>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</si>
  <si>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</si>
  <si>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</si>
  <si>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</si>
  <si>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</si>
  <si>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</si>
  <si>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</si>
  <si>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</si>
  <si>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</si>
  <si>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</si>
  <si>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</si>
  <si>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</si>
  <si>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</si>
  <si>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</si>
  <si>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</si>
  <si>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</si>
  <si>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</si>
  <si>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</si>
  <si>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</si>
  <si>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</si>
  <si>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</si>
  <si>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</si>
  <si>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</si>
  <si>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</si>
  <si>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</si>
  <si>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</si>
  <si>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</si>
  <si>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</si>
  <si>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</si>
  <si>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</si>
  <si>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</si>
  <si>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</si>
  <si>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</si>
  <si>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</si>
  <si>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</si>
  <si>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</si>
  <si>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</si>
  <si>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</si>
  <si>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</si>
  <si>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</si>
  <si>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</si>
  <si>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</si>
  <si>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</si>
  <si>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</si>
  <si>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</si>
  <si>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</si>
  <si>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</si>
  <si>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</si>
  <si>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</si>
  <si>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</si>
  <si>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</si>
  <si>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</si>
  <si>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</si>
  <si>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</si>
  <si>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</si>
  <si>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</si>
  <si>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</si>
  <si>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</si>
  <si>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</si>
  <si>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</si>
  <si>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</si>
  <si>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</si>
  <si>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</si>
  <si>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</si>
  <si>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</si>
  <si>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</si>
  <si>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</si>
  <si>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</si>
  <si>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</si>
  <si>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</si>
  <si>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</si>
  <si>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</si>
  <si>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</si>
  <si>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</si>
  <si>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</si>
  <si>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</si>
  <si>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</si>
  <si>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</si>
  <si>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</si>
  <si>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</si>
  <si>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</si>
  <si>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</si>
  <si>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</si>
  <si>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</si>
  <si>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</si>
  <si>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</si>
  <si>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</si>
  <si>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</si>
  <si>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</si>
  <si>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</si>
  <si>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</si>
  <si>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</si>
  <si>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</si>
  <si>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</si>
  <si>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</si>
  <si>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</si>
  <si>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</si>
  <si>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</si>
  <si>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</si>
  <si>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</si>
  <si>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</si>
  <si>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</si>
  <si>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</si>
  <si>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</si>
  <si>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</si>
  <si>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</si>
  <si>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</si>
  <si>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</si>
  <si>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</si>
  <si>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</si>
  <si>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</si>
  <si>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</si>
  <si>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</si>
  <si>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</si>
  <si>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</si>
  <si>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</si>
  <si>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</si>
  <si>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</si>
  <si>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</si>
  <si>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</si>
  <si>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</si>
  <si>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</si>
  <si>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</si>
  <si>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</si>
  <si>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</si>
  <si>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</si>
  <si>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</si>
  <si>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</si>
  <si>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</si>
  <si>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</si>
  <si>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</si>
  <si>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</si>
  <si>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</si>
  <si>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</si>
  <si>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</si>
  <si>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</si>
  <si>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</si>
  <si>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</si>
  <si>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</si>
  <si>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</si>
  <si>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</si>
  <si>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</si>
  <si>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</si>
  <si>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</si>
  <si>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</si>
  <si>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</si>
  <si>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</si>
  <si>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</si>
  <si>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</si>
  <si>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</si>
  <si>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</si>
  <si>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</si>
  <si>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</si>
  <si>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</si>
  <si>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</si>
  <si>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</si>
  <si>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</si>
  <si>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</si>
  <si>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</si>
  <si>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</si>
  <si>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</si>
  <si>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</si>
  <si>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</si>
  <si>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</si>
  <si>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</si>
  <si>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</si>
  <si>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</si>
  <si>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</si>
  <si>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</si>
  <si>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</si>
  <si>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</si>
  <si>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</si>
  <si>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</si>
  <si>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</si>
  <si>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</si>
  <si>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</si>
  <si>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</si>
  <si>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</si>
  <si>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</si>
  <si>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</si>
  <si>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</si>
  <si>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</si>
  <si>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</si>
  <si>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</si>
  <si>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</si>
  <si>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</si>
  <si>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</si>
  <si>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</si>
  <si>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</si>
  <si>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</si>
  <si>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</si>
  <si>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</si>
  <si>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</si>
  <si>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</si>
  <si>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</si>
  <si>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</si>
  <si>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</si>
  <si>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</si>
  <si>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</si>
  <si>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</si>
  <si>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</si>
  <si>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</si>
  <si>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</si>
  <si>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</si>
  <si>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</si>
  <si>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</si>
  <si>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</si>
  <si>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</si>
  <si>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</si>
  <si>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</si>
  <si>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</si>
  <si>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</si>
  <si>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</si>
  <si>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</si>
  <si>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</si>
  <si>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</si>
  <si>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</si>
  <si>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</si>
  <si>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</si>
  <si>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</si>
  <si>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</si>
  <si>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</si>
  <si>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</si>
  <si>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</si>
  <si>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</si>
  <si>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</si>
  <si>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</si>
  <si>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</si>
  <si>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</si>
  <si>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</si>
  <si>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</si>
  <si>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</si>
  <si>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</si>
  <si>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</si>
  <si>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</si>
  <si>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</si>
  <si>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</si>
  <si>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</si>
  <si>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</si>
  <si>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</si>
  <si>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</si>
  <si>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</si>
  <si>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</si>
  <si>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</si>
  <si>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</si>
  <si>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</si>
  <si>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</si>
  <si>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</si>
  <si>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</si>
  <si>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</si>
  <si>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</si>
  <si>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</si>
  <si>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</si>
  <si>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</si>
  <si>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</si>
  <si>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</si>
  <si>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</si>
  <si>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</si>
  <si>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</si>
  <si>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</si>
  <si>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</si>
  <si>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</si>
  <si>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</si>
  <si>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</si>
  <si>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</si>
  <si>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</si>
  <si>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</si>
  <si>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</si>
  <si>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</si>
  <si>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</si>
  <si>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</si>
  <si>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</si>
  <si>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</si>
  <si>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</si>
  <si>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</si>
  <si>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</si>
  <si>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</si>
  <si>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</si>
  <si>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</si>
  <si>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</si>
  <si>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</si>
  <si>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</si>
  <si>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</si>
  <si>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</si>
  <si>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</si>
  <si>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</si>
  <si>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</si>
  <si>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</si>
  <si>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</si>
  <si>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</si>
  <si>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</si>
  <si>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</si>
  <si>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</si>
  <si>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</si>
  <si>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</si>
  <si>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</si>
  <si>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</si>
  <si>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</si>
  <si>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</si>
  <si>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</si>
  <si>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</si>
  <si>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</si>
  <si>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</si>
  <si>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</si>
  <si>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</si>
  <si>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</si>
  <si>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</si>
  <si>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</si>
  <si>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</si>
  <si>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</si>
  <si>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</si>
  <si>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</si>
  <si>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</si>
  <si>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</si>
  <si>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</si>
  <si>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</si>
  <si>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</si>
  <si>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</si>
  <si>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</si>
  <si>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</si>
  <si>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</si>
  <si>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</si>
  <si>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</si>
  <si>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</si>
  <si>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</si>
  <si>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</si>
  <si>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</si>
  <si>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</si>
  <si>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</si>
  <si>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</si>
  <si>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</si>
  <si>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</si>
  <si>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</si>
  <si>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</si>
  <si>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</si>
  <si>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</si>
  <si>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</si>
  <si>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</si>
  <si>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</si>
  <si>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</si>
  <si>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</si>
  <si>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</si>
  <si>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</si>
  <si>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</si>
  <si>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</si>
  <si>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</si>
  <si>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</si>
  <si>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</si>
  <si>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</si>
  <si>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</si>
  <si>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</si>
  <si>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</si>
  <si>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</si>
  <si>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</si>
  <si>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</si>
  <si>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</si>
  <si>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</si>
  <si>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</si>
  <si>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</si>
  <si>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</si>
  <si>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</si>
  <si>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</si>
  <si>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</si>
  <si>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</si>
  <si>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</si>
  <si>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</si>
  <si>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</si>
  <si>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</si>
  <si>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</si>
  <si>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</si>
  <si>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</si>
  <si>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</si>
  <si>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</si>
  <si>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</si>
  <si>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</si>
  <si>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</si>
  <si>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</si>
  <si>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</si>
  <si>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</si>
  <si>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</si>
  <si>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</si>
  <si>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</si>
  <si>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</si>
  <si>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</si>
  <si>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</si>
  <si>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</si>
  <si>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</si>
  <si>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</si>
  <si>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</si>
  <si>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</si>
  <si>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</si>
  <si>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</si>
  <si>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</si>
  <si>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</si>
  <si>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</si>
  <si>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</si>
  <si>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</si>
  <si>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</si>
  <si>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</si>
  <si>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</si>
  <si>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</si>
  <si>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</si>
  <si>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</si>
  <si>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</si>
  <si>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</si>
  <si>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</si>
  <si>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</si>
  <si>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</si>
  <si>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</si>
  <si>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</si>
  <si>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</si>
  <si>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</si>
  <si>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</si>
  <si>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</si>
  <si>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</si>
  <si>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</si>
  <si>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</si>
  <si>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</si>
  <si>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</si>
  <si>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</si>
  <si>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</si>
  <si>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</si>
  <si>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</si>
  <si>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</si>
  <si>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</si>
  <si>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</si>
  <si>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</si>
  <si>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</si>
  <si>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</si>
  <si>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</si>
  <si>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</si>
  <si>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</si>
  <si>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</si>
  <si>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</si>
  <si>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</si>
  <si>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</si>
  <si>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</si>
  <si>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</si>
  <si>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</si>
  <si>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</si>
  <si>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</si>
  <si>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</si>
  <si>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</si>
  <si>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</si>
  <si>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</si>
  <si>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</si>
  <si>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</si>
  <si>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</si>
  <si>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</si>
  <si>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</si>
  <si>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</si>
  <si>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</si>
  <si>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</si>
  <si>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</si>
  <si>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</si>
  <si>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</si>
  <si>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</si>
  <si>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</si>
  <si>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</si>
  <si>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</si>
  <si>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</si>
  <si>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</si>
  <si>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</si>
  <si>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</si>
  <si>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</si>
  <si>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</si>
  <si>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</si>
  <si>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</si>
  <si>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</si>
  <si>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</si>
  <si>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</si>
  <si>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</si>
  <si>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</si>
  <si>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</si>
  <si>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</si>
  <si>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</si>
  <si>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</si>
  <si>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</si>
  <si>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</si>
  <si>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</si>
  <si>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</si>
  <si>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</si>
  <si>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</si>
  <si>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</si>
  <si>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</si>
  <si>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</si>
  <si>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</si>
  <si>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</si>
  <si>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</si>
  <si>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</si>
  <si>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</si>
  <si>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</si>
  <si>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</si>
  <si>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</si>
  <si>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</si>
  <si>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</si>
  <si>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</si>
  <si>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</si>
  <si>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</si>
  <si>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</si>
  <si>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</si>
  <si>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</si>
  <si>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</si>
  <si>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</si>
  <si>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</si>
  <si>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</si>
  <si>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</si>
  <si>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</si>
  <si>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</si>
  <si>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</si>
  <si>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</si>
  <si>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</si>
  <si>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</si>
  <si>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</si>
  <si>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</si>
  <si>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</si>
  <si>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</si>
  <si>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</si>
  <si>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</si>
  <si>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</si>
  <si>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</si>
  <si>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</si>
  <si>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</si>
  <si>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</si>
  <si>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</si>
  <si>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</si>
  <si>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</si>
  <si>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</si>
  <si>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</si>
  <si>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</si>
  <si>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</si>
  <si>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</si>
  <si>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</si>
  <si>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</si>
  <si>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</si>
  <si>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</si>
  <si>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</si>
  <si>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</si>
  <si>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</si>
  <si>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</si>
  <si>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</si>
  <si>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</si>
  <si>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</si>
  <si>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</si>
  <si>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</si>
  <si>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</si>
  <si>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</si>
  <si>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</si>
  <si>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</si>
  <si>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</si>
  <si>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</si>
  <si>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</si>
  <si>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</si>
  <si>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</si>
  <si>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</si>
  <si>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</si>
  <si>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</si>
  <si>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</si>
  <si>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</si>
  <si>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</si>
  <si>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</si>
  <si>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</si>
  <si>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</si>
  <si>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</si>
  <si>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</si>
  <si>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</si>
  <si>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</si>
  <si>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</si>
  <si>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</si>
  <si>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</si>
  <si>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</si>
  <si>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</si>
  <si>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</si>
  <si>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</si>
  <si>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</si>
  <si>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</si>
  <si>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</si>
  <si>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</si>
  <si>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</si>
  <si>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</si>
  <si>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</si>
  <si>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</si>
  <si>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</si>
  <si>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</si>
  <si>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</si>
  <si>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</si>
  <si>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</si>
  <si>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</si>
  <si>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</si>
  <si>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</si>
  <si>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</si>
  <si>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</si>
  <si>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</si>
  <si>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</si>
  <si>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</si>
  <si>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</si>
  <si>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</si>
  <si>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</si>
  <si>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</si>
  <si>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</si>
  <si>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</si>
  <si>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</si>
  <si>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</si>
  <si>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</si>
  <si>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</si>
  <si>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</si>
  <si>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</si>
  <si>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</si>
  <si>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</si>
  <si>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</si>
  <si>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</si>
  <si>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</si>
  <si>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</si>
  <si>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</si>
  <si>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</si>
  <si>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</si>
  <si>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</si>
  <si>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</si>
  <si>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</si>
  <si>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</si>
  <si>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</si>
  <si>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</si>
  <si>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</si>
  <si>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</si>
  <si>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</si>
  <si>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</si>
  <si>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</si>
  <si>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</si>
  <si>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</si>
  <si>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</si>
  <si>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</si>
  <si>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</si>
  <si>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</si>
  <si>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</si>
  <si>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</si>
  <si>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</si>
  <si>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</si>
  <si>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</si>
  <si>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</si>
  <si>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</si>
  <si>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</si>
  <si>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</si>
  <si>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</si>
  <si>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</si>
  <si>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</si>
  <si>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</si>
  <si>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</si>
  <si>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</si>
  <si>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</si>
  <si>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</si>
  <si>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</si>
  <si>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</si>
  <si>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</si>
  <si>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</si>
  <si>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</si>
  <si>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</si>
  <si>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</si>
  <si>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</si>
  <si>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</si>
  <si>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</si>
  <si>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</si>
  <si>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</si>
  <si>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</si>
  <si>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</si>
  <si>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</si>
  <si>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</si>
  <si>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</si>
  <si>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</si>
  <si>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</si>
  <si>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</si>
  <si>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</si>
  <si>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</si>
  <si>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</si>
  <si>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</si>
  <si>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</si>
  <si>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</si>
  <si>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</si>
  <si>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</si>
  <si>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</si>
  <si>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</si>
  <si>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</si>
  <si>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</si>
  <si>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</si>
  <si>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</si>
  <si>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</si>
  <si>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</si>
  <si>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</si>
  <si>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</si>
  <si>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</si>
  <si>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</si>
  <si>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</si>
  <si>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</si>
  <si>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</si>
  <si>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</si>
  <si>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</si>
  <si>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</si>
  <si>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</si>
  <si>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</si>
  <si>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</si>
  <si>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</si>
  <si>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</si>
  <si>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</si>
  <si>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</si>
  <si>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</si>
  <si>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</si>
  <si>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</si>
  <si>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</si>
  <si>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</si>
  <si>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</si>
  <si>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</si>
  <si>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</si>
  <si>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</si>
  <si>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</si>
  <si>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</si>
  <si>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</si>
  <si>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</si>
  <si>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</si>
  <si>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</si>
  <si>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</si>
  <si>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</si>
  <si>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</si>
  <si>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</si>
  <si>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</si>
  <si>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</si>
  <si>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</si>
  <si>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</si>
  <si>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</si>
  <si>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</si>
  <si>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</si>
  <si>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</si>
  <si>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</si>
  <si>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</si>
  <si>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</si>
  <si>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</si>
  <si>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</si>
  <si>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</si>
  <si>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</si>
  <si>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</si>
  <si>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</si>
  <si>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</si>
  <si>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</si>
  <si>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</si>
  <si>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</si>
  <si>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</si>
  <si>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</si>
  <si>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</si>
  <si>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</si>
  <si>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</si>
  <si>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</si>
  <si>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</si>
  <si>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</si>
  <si>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</si>
  <si>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</si>
  <si>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</si>
  <si>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</si>
  <si>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</si>
  <si>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</si>
  <si>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</si>
  <si>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</si>
  <si>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</si>
  <si>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</si>
  <si>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</si>
  <si>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</si>
  <si>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</si>
  <si>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</si>
  <si>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</si>
  <si>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</si>
  <si>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</si>
  <si>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</si>
  <si>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</si>
  <si>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</si>
  <si>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</si>
  <si>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</si>
  <si>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</si>
  <si>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</si>
  <si>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</si>
  <si>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</si>
  <si>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</si>
  <si>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</si>
  <si>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</si>
  <si>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</si>
  <si>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</si>
  <si>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</si>
  <si>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</si>
  <si>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</si>
  <si>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</si>
  <si>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</si>
  <si>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</si>
  <si>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</si>
  <si>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</si>
  <si>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</si>
  <si>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</si>
  <si>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</si>
  <si>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</si>
  <si>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</si>
  <si>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</si>
  <si>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</si>
  <si>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</si>
  <si>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</si>
  <si>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</si>
  <si>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</si>
  <si>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</si>
  <si>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</si>
  <si>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</si>
  <si>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</si>
  <si>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</si>
  <si>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</si>
  <si>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</si>
  <si>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</si>
  <si>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</si>
  <si>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</si>
  <si>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</si>
  <si>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</si>
  <si>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</si>
  <si>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</si>
  <si>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</si>
  <si>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</si>
  <si>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</si>
  <si>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</si>
  <si>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</si>
  <si>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</si>
  <si>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</si>
  <si>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</si>
  <si>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</si>
  <si>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</si>
  <si>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</si>
  <si>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</si>
  <si>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</si>
  <si>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</si>
  <si>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</si>
  <si>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</si>
  <si>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</si>
  <si>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</si>
  <si>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</si>
  <si>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</si>
  <si>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</si>
  <si>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</si>
  <si>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</si>
  <si>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</si>
  <si>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</si>
  <si>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</si>
  <si>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</si>
  <si>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</si>
  <si>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</si>
  <si>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</si>
  <si>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</si>
  <si>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</si>
  <si>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</si>
  <si>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</si>
  <si>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</si>
  <si>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</si>
  <si>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</si>
  <si>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</si>
  <si>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</si>
  <si>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</si>
  <si>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</si>
  <si>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</si>
  <si>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</si>
  <si>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</si>
  <si>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</si>
  <si>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</si>
  <si>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</si>
  <si>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</si>
  <si>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</si>
  <si>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</si>
  <si>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</si>
  <si>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</si>
  <si>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</si>
  <si>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</si>
  <si>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</si>
  <si>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</si>
  <si>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</si>
  <si>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</si>
  <si>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</si>
  <si>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</si>
  <si>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</si>
  <si>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</si>
  <si>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</si>
  <si>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</si>
  <si>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</si>
  <si>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</si>
  <si>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</si>
  <si>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</si>
  <si>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</si>
  <si>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</si>
  <si>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</si>
  <si>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</si>
  <si>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</si>
  <si>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</si>
  <si>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</si>
  <si>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</si>
  <si>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</si>
  <si>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</si>
  <si>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</si>
  <si>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</si>
  <si>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</si>
  <si>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</si>
  <si>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</si>
  <si>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</si>
  <si>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</si>
  <si>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</si>
  <si>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</si>
  <si>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</si>
  <si>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</si>
  <si>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</si>
  <si>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</si>
  <si>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</si>
  <si>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</si>
  <si>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</si>
  <si>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</si>
  <si>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</si>
  <si>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</si>
  <si>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</si>
  <si>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</si>
  <si>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</si>
  <si>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</si>
  <si>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</si>
  <si>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</si>
  <si>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</si>
  <si>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</si>
  <si>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</si>
  <si>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</si>
  <si>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</si>
  <si>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</si>
  <si>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</si>
  <si>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</si>
  <si>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</si>
  <si>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</si>
  <si>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</si>
  <si>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</si>
  <si>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</si>
  <si>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</si>
  <si>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</si>
  <si>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</si>
  <si>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</si>
  <si>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</si>
  <si>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</si>
  <si>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</si>
  <si>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</si>
  <si>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</si>
  <si>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</si>
  <si>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</si>
  <si>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</si>
  <si>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</si>
  <si>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</si>
  <si>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</si>
  <si>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</si>
  <si>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</si>
  <si>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</si>
  <si>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</si>
  <si>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</si>
  <si>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</si>
  <si>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</si>
  <si>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</si>
  <si>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</si>
  <si>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</si>
  <si>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</si>
  <si>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</si>
  <si>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</si>
  <si>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</si>
  <si>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</si>
  <si>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</si>
  <si>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</si>
  <si>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</si>
  <si>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</si>
  <si>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</si>
  <si>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</si>
  <si>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</si>
  <si>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</si>
  <si>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</si>
  <si>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</si>
  <si>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</si>
  <si>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</si>
  <si>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</si>
  <si>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</si>
  <si>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</si>
  <si>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</si>
  <si>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</si>
  <si>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</si>
  <si>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</si>
  <si>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</si>
  <si>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</si>
  <si>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</si>
  <si>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</si>
  <si>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</si>
  <si>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</si>
  <si>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</si>
  <si>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</si>
  <si>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</si>
  <si>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</si>
  <si>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</si>
  <si>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</si>
  <si>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</si>
  <si>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</si>
  <si>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</si>
  <si>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</si>
  <si>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</si>
  <si>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</si>
  <si>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</si>
  <si>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</si>
  <si>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</si>
  <si>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</si>
  <si>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</si>
  <si>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</si>
  <si>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</si>
  <si>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</si>
  <si>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</si>
  <si>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</si>
  <si>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</si>
  <si>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</si>
  <si>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</si>
  <si>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</si>
  <si>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</si>
  <si>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</si>
  <si>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</si>
  <si>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</si>
  <si>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</si>
  <si>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</si>
  <si>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</si>
  <si>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</si>
  <si>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</si>
  <si>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</si>
  <si>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</si>
  <si>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</si>
  <si>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</si>
  <si>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</si>
  <si>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</si>
  <si>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</si>
  <si>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</si>
  <si>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</si>
  <si>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</si>
  <si>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</si>
  <si>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</si>
  <si>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</si>
  <si>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</si>
  <si>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</si>
  <si>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</si>
  <si>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</si>
  <si>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</si>
  <si>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</si>
  <si>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</si>
  <si>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</si>
  <si>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</si>
  <si>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</si>
  <si>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</si>
  <si>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</si>
  <si>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</si>
  <si>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</si>
  <si>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</si>
  <si>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</si>
  <si>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</si>
  <si>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</si>
  <si>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</si>
  <si>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</si>
  <si>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</si>
  <si>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</si>
  <si>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</si>
  <si>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</si>
  <si>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</si>
  <si>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</si>
  <si>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</si>
  <si>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</si>
  <si>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</si>
  <si>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</si>
  <si>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</si>
  <si>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</si>
  <si>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</si>
  <si>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</si>
  <si>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</si>
  <si>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</si>
  <si>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</si>
  <si>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</si>
  <si>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</si>
  <si>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</si>
  <si>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</si>
  <si>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</si>
  <si>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</si>
  <si>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</si>
  <si>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</si>
  <si>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</si>
  <si>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</si>
  <si>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</si>
  <si>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</si>
  <si>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</si>
  <si>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</si>
  <si>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</si>
  <si>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</si>
  <si>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</si>
  <si>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</si>
  <si>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</si>
  <si>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</si>
  <si>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</si>
  <si>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</si>
  <si>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</si>
  <si>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</si>
  <si>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</si>
  <si>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</si>
  <si>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</si>
  <si>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</si>
  <si>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</si>
  <si>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</si>
  <si>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</si>
  <si>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</si>
  <si>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</si>
  <si>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</si>
  <si>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</si>
  <si>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</si>
  <si>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</si>
  <si>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</si>
  <si>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</si>
  <si>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</si>
  <si>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</si>
  <si>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</si>
  <si>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</si>
  <si>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</si>
  <si>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</si>
  <si>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</si>
  <si>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</si>
  <si>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</si>
  <si>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</si>
  <si>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</si>
  <si>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</si>
  <si>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</si>
  <si>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</si>
  <si>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</si>
  <si>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</si>
  <si>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</si>
  <si>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</si>
  <si>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</si>
  <si>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</si>
  <si>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</si>
  <si>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</si>
  <si>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</si>
  <si>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</si>
  <si>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</si>
  <si>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</si>
  <si>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</si>
  <si>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</si>
  <si>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</si>
  <si>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</si>
  <si>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</si>
  <si>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</si>
  <si>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</si>
  <si>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</si>
  <si>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</si>
  <si>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</si>
  <si>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</si>
  <si>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</si>
  <si>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</si>
  <si>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</si>
  <si>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</si>
  <si>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</si>
  <si>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</si>
  <si>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</si>
  <si>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</si>
  <si>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</si>
  <si>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</si>
  <si>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</si>
  <si>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</si>
  <si>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</si>
  <si>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</si>
  <si>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</si>
  <si>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</si>
  <si>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</si>
  <si>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</si>
  <si>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</si>
  <si>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</si>
  <si>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</si>
  <si>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</si>
  <si>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</si>
  <si>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</si>
  <si>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</si>
  <si>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</si>
  <si>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</si>
  <si>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</si>
  <si>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</si>
  <si>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</si>
  <si>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</si>
  <si>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</si>
  <si>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</si>
  <si>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</si>
  <si>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</si>
  <si>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</si>
  <si>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</si>
  <si>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</si>
  <si>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</si>
  <si>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</si>
  <si>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</si>
  <si>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</si>
  <si>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</si>
  <si>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</si>
  <si>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</si>
  <si>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</si>
  <si>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</si>
  <si>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</si>
  <si>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</si>
  <si>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</si>
  <si>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</si>
  <si>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</si>
  <si>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</si>
  <si>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</si>
  <si>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</si>
  <si>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</si>
  <si>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</si>
  <si>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</si>
  <si>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</si>
  <si>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</si>
  <si>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</si>
  <si>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</si>
  <si>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</si>
  <si>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</si>
  <si>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</si>
  <si>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</si>
  <si>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</si>
  <si>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</si>
  <si>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</si>
  <si>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</si>
  <si>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</si>
  <si>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</si>
  <si>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</si>
  <si>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</si>
  <si>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</si>
  <si>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</si>
  <si>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</si>
  <si>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</si>
  <si>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</si>
  <si>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</si>
  <si>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</si>
  <si>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</si>
  <si>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</si>
  <si>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</si>
  <si>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</si>
  <si>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</si>
  <si>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</si>
  <si>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</si>
  <si>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</si>
  <si>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</si>
  <si>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</si>
  <si>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</si>
  <si>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</si>
  <si>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</si>
  <si>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</si>
  <si>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</si>
  <si>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</si>
  <si>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</si>
  <si>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</si>
  <si>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</si>
  <si>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</si>
  <si>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</si>
  <si>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</si>
  <si>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</si>
  <si>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</si>
  <si>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</si>
  <si>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</si>
  <si>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</si>
  <si>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</si>
  <si>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</si>
  <si>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</si>
  <si>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</si>
  <si>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</si>
  <si>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</si>
  <si>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</si>
  <si>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</si>
  <si>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</si>
  <si>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</si>
  <si>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</si>
  <si>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</si>
  <si>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</si>
  <si>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</si>
  <si>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</si>
  <si>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</si>
  <si>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</si>
  <si>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</si>
  <si>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</si>
  <si>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</si>
  <si>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</si>
  <si>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</si>
  <si>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</si>
  <si>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</si>
  <si>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</si>
  <si>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</si>
  <si>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</si>
  <si>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</si>
  <si>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</si>
  <si>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</si>
  <si>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</si>
  <si>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</si>
  <si>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</si>
  <si>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</si>
  <si>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</si>
  <si>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</si>
  <si>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</si>
  <si>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</si>
  <si>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</si>
  <si>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</si>
  <si>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</si>
  <si>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</si>
  <si>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</si>
  <si>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</si>
  <si>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</si>
  <si>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</si>
  <si>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</si>
  <si>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</si>
  <si>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</si>
  <si>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</si>
  <si>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</si>
  <si>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</si>
  <si>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</si>
  <si>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</si>
  <si>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</si>
  <si>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</si>
  <si>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</si>
  <si>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</si>
  <si>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</si>
  <si>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</si>
  <si>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</si>
  <si>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</si>
  <si>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</si>
  <si>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</si>
  <si>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</si>
  <si>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</si>
  <si>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</si>
  <si>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</si>
  <si>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</si>
  <si>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</si>
  <si>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</si>
  <si>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</si>
  <si>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</si>
  <si>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</si>
  <si>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</si>
  <si>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</si>
  <si>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</si>
  <si>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</si>
  <si>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</si>
  <si>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</si>
  <si>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</si>
  <si>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</si>
  <si>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</si>
  <si>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</si>
  <si>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</si>
  <si>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</si>
  <si>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</si>
  <si>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</si>
  <si>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</si>
  <si>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</si>
  <si>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</si>
  <si>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</si>
  <si>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</si>
  <si>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</si>
  <si>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</si>
  <si>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</si>
  <si>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</si>
  <si>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</si>
  <si>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</si>
  <si>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</si>
  <si>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</si>
  <si>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</si>
  <si>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</si>
  <si>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</si>
  <si>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</si>
  <si>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</si>
  <si>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</si>
  <si>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</si>
  <si>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</si>
  <si>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</si>
  <si>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</si>
  <si>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</si>
  <si>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</si>
  <si>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</si>
  <si>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</si>
  <si>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</si>
  <si>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</si>
  <si>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</si>
  <si>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</si>
  <si>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</si>
  <si>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</si>
  <si>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</si>
  <si>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</si>
  <si>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</si>
  <si>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</si>
  <si>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</si>
  <si>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</si>
  <si>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</si>
  <si>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</si>
  <si>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</si>
  <si>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</si>
  <si>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</si>
  <si>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</si>
  <si>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</si>
  <si>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</si>
  <si>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</si>
  <si>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</si>
  <si>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</si>
  <si>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</si>
  <si>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</si>
  <si>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</si>
  <si>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</si>
  <si>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</si>
  <si>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</si>
  <si>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</si>
  <si>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</si>
  <si>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</si>
  <si>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</si>
  <si>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</si>
  <si>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</si>
  <si>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</si>
  <si>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</si>
  <si>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</si>
  <si>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</si>
  <si>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</si>
  <si>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</si>
  <si>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</si>
  <si>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</si>
  <si>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</si>
  <si>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</si>
  <si>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</si>
  <si>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</si>
  <si>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</si>
  <si>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</si>
  <si>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</si>
  <si>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</si>
  <si>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</si>
  <si>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</si>
  <si>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</si>
  <si>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</si>
  <si>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</si>
  <si>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</si>
  <si>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</si>
  <si>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</si>
  <si>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</si>
  <si>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</si>
  <si>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</si>
  <si>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</si>
  <si>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</si>
  <si>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</si>
  <si>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</si>
  <si>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</si>
  <si>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</si>
  <si>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</si>
  <si>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</si>
  <si>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</si>
  <si>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</si>
  <si>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</si>
  <si>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</si>
  <si>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</si>
  <si>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</si>
  <si>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</si>
  <si>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</si>
  <si>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</si>
  <si>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</si>
  <si>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</si>
  <si>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</si>
  <si>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</si>
  <si>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</si>
  <si>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</si>
  <si>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</si>
  <si>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</si>
  <si>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</si>
  <si>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</si>
  <si>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</si>
  <si>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</si>
  <si>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</si>
  <si>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</si>
  <si>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</si>
  <si>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</si>
  <si>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</si>
  <si>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</si>
  <si>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</si>
  <si>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</si>
  <si>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</si>
  <si>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</si>
  <si>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</si>
  <si>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</si>
  <si>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</si>
  <si>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</si>
  <si>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</si>
  <si>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</si>
  <si>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</si>
  <si>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</si>
  <si>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</si>
  <si>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</si>
  <si>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</si>
  <si>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</si>
  <si>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</si>
  <si>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</si>
  <si>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</si>
  <si>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</si>
  <si>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</si>
  <si>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</si>
  <si>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</si>
  <si>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</si>
  <si>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</si>
  <si>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</si>
  <si>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</si>
  <si>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</si>
  <si>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</si>
  <si>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</si>
  <si>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</si>
  <si>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</si>
  <si>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</si>
  <si>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</si>
  <si>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</si>
  <si>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</si>
  <si>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</si>
  <si>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</si>
  <si>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</si>
  <si>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</si>
  <si>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</si>
  <si>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</si>
  <si>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</si>
  <si>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</si>
  <si>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</si>
  <si>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</si>
  <si>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</si>
  <si>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</si>
  <si>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</si>
  <si>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</si>
  <si>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</si>
  <si>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</si>
  <si>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</si>
  <si>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</si>
  <si>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</si>
  <si>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</si>
  <si>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</si>
  <si>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</si>
  <si>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</si>
  <si>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</si>
  <si>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</si>
  <si>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</si>
  <si>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</si>
  <si>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</si>
  <si>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</si>
  <si>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</si>
  <si>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</si>
  <si>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</si>
  <si>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</si>
  <si>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</si>
  <si>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</si>
  <si>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</si>
  <si>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</si>
  <si>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</si>
  <si>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</si>
  <si>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</si>
  <si>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</si>
  <si>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</si>
  <si>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</si>
  <si>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</si>
  <si>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</si>
  <si>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</si>
  <si>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</si>
  <si>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</si>
  <si>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</si>
  <si>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</si>
  <si>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</si>
  <si>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</si>
  <si>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</si>
  <si>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</si>
  <si>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</si>
  <si>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</si>
  <si>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</si>
  <si>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</si>
  <si>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</si>
  <si>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</si>
  <si>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</si>
  <si>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</si>
  <si>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</si>
  <si>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</si>
  <si>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</si>
  <si>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</si>
  <si>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</si>
  <si>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</si>
  <si>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</si>
  <si>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</si>
  <si>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</si>
  <si>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</si>
  <si>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</si>
  <si>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</si>
  <si>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</si>
  <si>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</si>
  <si>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</si>
  <si>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</si>
  <si>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</si>
  <si>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</si>
  <si>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</si>
  <si>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</si>
  <si>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</si>
  <si>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</si>
  <si>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</si>
  <si>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</si>
  <si>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</si>
  <si>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</si>
  <si>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</si>
  <si>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</si>
  <si>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</si>
  <si>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</si>
  <si>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</si>
  <si>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</si>
  <si>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</si>
  <si>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</si>
  <si>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</si>
  <si>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</si>
  <si>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</si>
  <si>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</si>
  <si>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</si>
  <si>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</si>
  <si>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</si>
  <si>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</si>
  <si>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</si>
  <si>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</si>
  <si>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</si>
  <si>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</si>
  <si>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</si>
  <si>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</si>
  <si>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</si>
  <si>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</si>
  <si>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</si>
  <si>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</si>
  <si>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</si>
  <si>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</si>
  <si>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</si>
  <si>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</si>
  <si>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</si>
  <si>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</si>
  <si>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</si>
  <si>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</si>
  <si>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</si>
  <si>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</si>
  <si>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</si>
  <si>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</si>
  <si>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</si>
  <si>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</si>
  <si>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</si>
  <si>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</si>
  <si>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</si>
  <si>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</si>
  <si>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</si>
  <si>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</si>
  <si>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</si>
  <si>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</si>
  <si>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</si>
  <si>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</si>
  <si>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</si>
  <si>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</si>
  <si>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</si>
  <si>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</si>
  <si>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</si>
  <si>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</si>
  <si>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</si>
  <si>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</si>
  <si>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</si>
  <si>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</si>
  <si>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</si>
  <si>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</si>
  <si>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</si>
  <si>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</si>
  <si>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</si>
  <si>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</si>
  <si>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</si>
  <si>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</si>
  <si>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</si>
  <si>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</si>
  <si>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</si>
  <si>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</si>
  <si>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</si>
  <si>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</si>
  <si>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</si>
  <si>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</si>
  <si>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</si>
  <si>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</si>
  <si>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</si>
  <si>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</si>
  <si>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</si>
  <si>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</si>
  <si>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</si>
  <si>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</si>
  <si>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</si>
  <si>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</si>
  <si>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</si>
  <si>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</si>
  <si>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</si>
  <si>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</si>
  <si>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</si>
  <si>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</si>
  <si>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</si>
  <si>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</si>
  <si>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</si>
  <si>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</si>
  <si>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</si>
  <si>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</si>
  <si>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</si>
  <si>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</si>
  <si>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</si>
  <si>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</si>
  <si>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</si>
  <si>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</si>
  <si>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</si>
  <si>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</si>
  <si>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</si>
  <si>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</si>
  <si>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</si>
  <si>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</si>
  <si>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</si>
  <si>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</si>
  <si>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</si>
  <si>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</si>
  <si>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</si>
  <si>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</si>
  <si>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</si>
  <si>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</si>
  <si>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</si>
  <si>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</si>
  <si>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</si>
  <si>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</si>
  <si>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</si>
  <si>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</si>
  <si>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</si>
  <si>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</si>
  <si>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</si>
  <si>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</si>
  <si>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</si>
  <si>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</si>
  <si>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</si>
  <si>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</si>
  <si>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</si>
  <si>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</si>
  <si>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</si>
  <si>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</si>
  <si>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</si>
  <si>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</si>
  <si>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</si>
  <si>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</si>
  <si>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</si>
  <si>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</si>
  <si>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</si>
  <si>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</si>
  <si>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</si>
  <si>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</si>
  <si>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</si>
  <si>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</si>
  <si>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</si>
  <si>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</si>
  <si>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</si>
  <si>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</si>
  <si>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</si>
  <si>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</si>
  <si>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</si>
  <si>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</si>
  <si>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</si>
  <si>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</si>
  <si>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</si>
  <si>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</si>
  <si>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</si>
  <si>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</si>
  <si>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</si>
  <si>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</si>
  <si>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</si>
  <si>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</si>
  <si>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</si>
  <si>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</si>
  <si>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</si>
  <si>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</si>
  <si>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</si>
  <si>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</si>
  <si>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</si>
  <si>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</si>
  <si>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</si>
  <si>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</si>
  <si>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</si>
  <si>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</si>
  <si>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</si>
  <si>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</si>
  <si>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</si>
  <si>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</si>
  <si>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</si>
  <si>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</si>
  <si>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</si>
  <si>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</si>
  <si>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</si>
  <si>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</si>
  <si>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</si>
  <si>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</si>
  <si>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</si>
  <si>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</si>
  <si>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</si>
  <si>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</si>
  <si>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</si>
  <si>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</si>
  <si>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</si>
  <si>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</si>
  <si>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</si>
  <si>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</si>
  <si>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</si>
  <si>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</si>
  <si>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</si>
  <si>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</si>
  <si>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</si>
  <si>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</si>
  <si>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</si>
  <si>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</si>
  <si>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</si>
  <si>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</si>
  <si>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</si>
  <si>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</si>
  <si>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</si>
  <si>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</si>
  <si>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</si>
  <si>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</si>
  <si>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</si>
  <si>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</si>
  <si>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</si>
  <si>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</si>
  <si>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</si>
  <si>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</si>
  <si>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</si>
  <si>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</si>
  <si>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</si>
  <si>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</si>
  <si>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</si>
  <si>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</si>
  <si>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</si>
  <si>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</si>
  <si>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</si>
  <si>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</si>
  <si>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</si>
  <si>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</si>
  <si>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</si>
  <si>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</si>
  <si>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</si>
  <si>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</si>
  <si>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</si>
  <si>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</si>
  <si>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</si>
  <si>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</si>
  <si>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</si>
  <si>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</si>
  <si>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</si>
  <si>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</si>
  <si>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</si>
  <si>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</si>
  <si>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</si>
  <si>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</si>
  <si>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</si>
  <si>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</si>
  <si>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</si>
  <si>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</si>
  <si>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</si>
  <si>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</si>
  <si>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</si>
  <si>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</si>
  <si>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</si>
  <si>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</si>
  <si>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</si>
  <si>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</si>
  <si>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</si>
  <si>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</si>
  <si>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</si>
  <si>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</si>
  <si>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</si>
  <si>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</si>
  <si>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</si>
  <si>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</si>
  <si>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</si>
  <si>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</si>
  <si>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</si>
  <si>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</si>
  <si>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</si>
  <si>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</si>
  <si>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</si>
  <si>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</si>
  <si>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</si>
  <si>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</si>
  <si>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</si>
  <si>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</si>
  <si>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</si>
  <si>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</si>
  <si>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</si>
  <si>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</si>
  <si>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</si>
  <si>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</si>
  <si>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</si>
  <si>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</si>
  <si>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</si>
  <si>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</si>
  <si>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</si>
  <si>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</si>
  <si>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</si>
  <si>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</si>
  <si>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</si>
  <si>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</si>
  <si>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</si>
  <si>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</si>
  <si>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</si>
  <si>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</si>
  <si>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</si>
  <si>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</si>
  <si>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</si>
  <si>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</si>
  <si>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</si>
  <si>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</si>
  <si>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</si>
  <si>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</si>
  <si>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</si>
  <si>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</si>
  <si>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</si>
  <si>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</si>
  <si>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</si>
  <si>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</si>
  <si>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</si>
  <si>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</si>
  <si>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</si>
  <si>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</si>
  <si>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</si>
  <si>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</si>
  <si>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</si>
  <si>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</si>
  <si>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</si>
  <si>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</si>
  <si>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</si>
  <si>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</si>
  <si>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</si>
  <si>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</si>
  <si>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</si>
  <si>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</si>
  <si>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</si>
  <si>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</si>
  <si>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</si>
  <si>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</si>
  <si>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</si>
  <si>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</si>
  <si>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</si>
  <si>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</si>
  <si>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</si>
  <si>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</si>
  <si>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</si>
  <si>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</si>
  <si>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</si>
  <si>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</si>
  <si>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</si>
  <si>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</si>
  <si>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</si>
  <si>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</si>
  <si>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</si>
  <si>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</si>
  <si>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</si>
  <si>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</si>
  <si>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</si>
  <si>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</si>
  <si>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</si>
  <si>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</si>
  <si>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</si>
  <si>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</si>
  <si>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</si>
  <si>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</si>
  <si>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</si>
  <si>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</si>
  <si>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</si>
  <si>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</si>
  <si>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</si>
  <si>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</si>
  <si>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</si>
  <si>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</si>
  <si>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</si>
  <si>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</si>
  <si>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</si>
  <si>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</si>
  <si>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</si>
  <si>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</si>
  <si>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</si>
  <si>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</si>
  <si>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</si>
  <si>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</si>
  <si>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</si>
  <si>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</si>
  <si>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</si>
  <si>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</si>
  <si>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</si>
  <si>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</si>
  <si>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</si>
  <si>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</si>
  <si>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</si>
  <si>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</si>
  <si>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</si>
  <si>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</si>
  <si>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</si>
  <si>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</si>
  <si>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</si>
  <si>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</si>
  <si>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</si>
  <si>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</si>
  <si>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</si>
  <si>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</si>
  <si>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</si>
  <si>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</si>
  <si>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</si>
  <si>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</si>
  <si>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</si>
  <si>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</si>
  <si>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</si>
  <si>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</si>
  <si>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</si>
  <si>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</si>
  <si>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</si>
  <si>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</si>
  <si>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</si>
  <si>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</si>
  <si>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</si>
  <si>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</si>
  <si>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</si>
  <si>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</si>
  <si>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</si>
  <si>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</si>
  <si>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</si>
  <si>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</si>
  <si>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</si>
  <si>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</si>
  <si>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</si>
  <si>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</si>
  <si>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</si>
  <si>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</si>
  <si>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</si>
  <si>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</si>
  <si>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</si>
  <si>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</si>
  <si>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</si>
  <si>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</si>
  <si>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</si>
  <si>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</si>
  <si>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</si>
  <si>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</si>
  <si>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</si>
  <si>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</si>
  <si>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</si>
  <si>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</si>
  <si>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</si>
  <si>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</si>
  <si>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</si>
  <si>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</si>
  <si>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</si>
  <si>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</si>
  <si>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</si>
  <si>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</si>
  <si>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</si>
  <si>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</si>
  <si>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</si>
  <si>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</si>
  <si>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</si>
  <si>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</si>
  <si>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</si>
  <si>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</si>
  <si>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</si>
  <si>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</si>
  <si>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</si>
  <si>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</si>
  <si>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</si>
  <si>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</si>
  <si>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</si>
  <si>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</si>
  <si>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</si>
  <si>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</si>
  <si>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</si>
  <si>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</si>
  <si>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</si>
  <si>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</si>
  <si>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</si>
  <si>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</si>
  <si>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</si>
  <si>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</si>
  <si>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</si>
  <si>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</si>
  <si>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</si>
  <si>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</si>
  <si>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</si>
  <si>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</si>
  <si>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</si>
  <si>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</si>
  <si>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</si>
  <si>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</si>
  <si>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</si>
  <si>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</si>
  <si>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</si>
  <si>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</si>
  <si>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</si>
  <si>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</si>
  <si>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</si>
  <si>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</si>
  <si>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</si>
  <si>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</si>
  <si>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</si>
  <si>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</si>
  <si>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</si>
  <si>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</si>
  <si>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</si>
  <si>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</si>
  <si>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</si>
  <si>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</si>
  <si>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</si>
  <si>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</si>
  <si>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</si>
  <si>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</si>
  <si>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</si>
  <si>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</si>
  <si>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</si>
  <si>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</si>
  <si>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</si>
  <si>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</si>
  <si>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</si>
  <si>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</si>
  <si>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</si>
  <si>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</si>
  <si>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</si>
  <si>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</si>
  <si>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</si>
  <si>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</si>
  <si>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</si>
  <si>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</si>
  <si>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</si>
  <si>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</si>
  <si>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</si>
  <si>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</si>
  <si>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</si>
  <si>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</si>
  <si>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</si>
  <si>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</si>
  <si>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</si>
  <si>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</si>
  <si>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</si>
  <si>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</si>
  <si>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</si>
  <si>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</si>
  <si>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</si>
  <si>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</si>
  <si>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</si>
  <si>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</si>
  <si>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</si>
  <si>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</si>
  <si>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</si>
  <si>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</si>
  <si>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</si>
  <si>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</si>
  <si>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</si>
  <si>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</si>
  <si>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</si>
  <si>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</si>
  <si>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</si>
  <si>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</si>
  <si>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</si>
  <si>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</si>
  <si>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</si>
  <si>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</si>
  <si>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</si>
  <si>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</si>
  <si>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</si>
  <si>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</si>
  <si>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</si>
  <si>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</si>
  <si>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</si>
  <si>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</si>
  <si>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</si>
  <si>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</si>
  <si>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</si>
  <si>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</si>
  <si>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</si>
  <si>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</si>
  <si>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</si>
  <si>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</si>
  <si>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</si>
  <si>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</si>
  <si>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</si>
  <si>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</si>
  <si>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</si>
  <si>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</si>
  <si>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</si>
  <si>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</si>
  <si>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</si>
  <si>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</si>
  <si>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</si>
  <si>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</si>
  <si>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</si>
  <si>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</si>
  <si>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</si>
  <si>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</si>
  <si>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</si>
  <si>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</si>
  <si>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</si>
  <si>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</si>
  <si>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</si>
  <si>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</si>
  <si>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</si>
  <si>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</si>
  <si>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</si>
  <si>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</si>
  <si>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</si>
  <si>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</si>
  <si>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</si>
  <si>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</si>
  <si>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</si>
  <si>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</si>
  <si>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</si>
  <si>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</si>
  <si>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</si>
  <si>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</si>
  <si>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</si>
  <si>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</si>
  <si>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</si>
  <si>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</si>
  <si>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</si>
  <si>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</si>
  <si>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</si>
  <si>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</si>
  <si>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</si>
  <si>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</si>
  <si>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</si>
  <si>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</si>
  <si>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</si>
  <si>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</si>
  <si>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</si>
  <si>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</si>
  <si>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</si>
  <si>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</si>
  <si>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</si>
  <si>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</si>
  <si>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</si>
  <si>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</si>
  <si>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</si>
  <si>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</si>
  <si>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</si>
  <si>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</si>
  <si>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</si>
  <si>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</si>
  <si>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</si>
  <si>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</si>
  <si>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</si>
  <si>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</si>
  <si>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</si>
  <si>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</si>
  <si>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</si>
  <si>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</si>
  <si>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</si>
  <si>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</si>
  <si>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</si>
  <si>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</si>
  <si>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</si>
  <si>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</si>
  <si>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</si>
  <si>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</si>
  <si>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</si>
  <si>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</si>
  <si>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</si>
  <si>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</si>
  <si>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</si>
  <si>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</si>
  <si>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</si>
  <si>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</si>
  <si>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</si>
  <si>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</si>
  <si>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</si>
  <si>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</si>
  <si>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</si>
  <si>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</si>
  <si>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</si>
  <si>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</si>
  <si>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</si>
  <si>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</si>
  <si>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</si>
  <si>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</si>
  <si>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</si>
  <si>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</si>
  <si>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</si>
  <si>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</si>
  <si>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</si>
  <si>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</si>
  <si>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</si>
  <si>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</si>
  <si>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</si>
  <si>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</si>
  <si>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</si>
  <si>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</si>
  <si>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</si>
  <si>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</si>
  <si>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</si>
  <si>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</si>
  <si>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</si>
  <si>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</si>
  <si>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</si>
  <si>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</si>
  <si>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</si>
  <si>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</si>
  <si>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</si>
  <si>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</si>
  <si>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</si>
  <si>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</si>
  <si>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</si>
  <si>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</si>
  <si>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</si>
  <si>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</si>
  <si>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</si>
  <si>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</si>
  <si>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</si>
  <si>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</si>
  <si>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</si>
  <si>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</si>
  <si>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</si>
  <si>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</si>
  <si>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</si>
  <si>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</si>
  <si>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</si>
  <si>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</si>
  <si>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</si>
  <si>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</si>
  <si>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</si>
  <si>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</si>
  <si>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</si>
  <si>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</si>
  <si>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</si>
  <si>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</si>
  <si>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</si>
  <si>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</si>
  <si>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</si>
  <si>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</si>
  <si>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</si>
  <si>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</si>
  <si>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</si>
  <si>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</si>
  <si>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</si>
  <si>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</si>
  <si>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</si>
  <si>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</si>
  <si>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</si>
  <si>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</si>
  <si>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</si>
  <si>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</si>
  <si>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</si>
  <si>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</si>
  <si>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</si>
  <si>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</si>
  <si>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</si>
  <si>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</si>
  <si>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</si>
  <si>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</si>
  <si>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</si>
  <si>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</si>
  <si>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</si>
  <si>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</si>
  <si>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</si>
  <si>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</si>
  <si>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</si>
  <si>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</si>
  <si>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</si>
  <si>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</si>
  <si>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</si>
  <si>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</si>
  <si>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</si>
  <si>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</si>
  <si>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</si>
  <si>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</si>
  <si>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</si>
  <si>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</si>
  <si>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</si>
  <si>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</si>
  <si>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</si>
  <si>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</si>
  <si>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</si>
  <si>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</si>
  <si>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</si>
  <si>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</si>
  <si>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</si>
  <si>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</si>
  <si>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</si>
  <si>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</si>
  <si>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</si>
  <si>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</si>
  <si>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</si>
  <si>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</si>
  <si>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</si>
  <si>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</si>
  <si>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</si>
  <si>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</si>
  <si>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</si>
  <si>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</si>
  <si>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</si>
  <si>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</si>
  <si>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</si>
  <si>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</si>
  <si>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</si>
  <si>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</si>
  <si>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</si>
  <si>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</si>
  <si>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</si>
  <si>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</si>
  <si>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</si>
  <si>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</si>
  <si>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</si>
  <si>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</si>
  <si>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</si>
  <si>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</si>
  <si>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</si>
  <si>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</si>
  <si>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</si>
  <si>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</si>
  <si>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</si>
  <si>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</si>
  <si>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</si>
  <si>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</si>
  <si>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</si>
  <si>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</si>
  <si>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</si>
  <si>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</si>
  <si>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</si>
  <si>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</si>
  <si>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</si>
  <si>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</si>
  <si>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</si>
  <si>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</si>
  <si>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</si>
  <si>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</si>
  <si>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</si>
  <si>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</si>
  <si>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</si>
  <si>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</si>
  <si>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</si>
  <si>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</si>
  <si>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</si>
  <si>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</si>
  <si>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</si>
  <si>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</si>
  <si>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</si>
  <si>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</si>
  <si>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</si>
  <si>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</si>
  <si>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</si>
  <si>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</si>
  <si>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</si>
  <si>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</si>
  <si>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</si>
  <si>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</si>
  <si>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</si>
  <si>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</si>
  <si>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</si>
  <si>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</si>
  <si>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</si>
  <si>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</si>
  <si>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</si>
  <si>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</si>
  <si>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</si>
  <si>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</si>
  <si>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</si>
  <si>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</si>
  <si>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</si>
  <si>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</si>
  <si>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</si>
  <si>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</si>
  <si>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</si>
  <si>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</si>
  <si>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</si>
  <si>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</si>
  <si>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</si>
  <si>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</si>
  <si>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</si>
  <si>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</si>
  <si>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</si>
  <si>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</si>
  <si>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</si>
  <si>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</si>
  <si>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</si>
  <si>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</si>
  <si>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</si>
  <si>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</si>
  <si>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</si>
  <si>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</si>
  <si>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</si>
  <si>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</si>
  <si>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</si>
  <si>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</si>
  <si>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</si>
  <si>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</si>
  <si>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</si>
  <si>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</si>
  <si>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</si>
  <si>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</si>
  <si>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</si>
  <si>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</si>
  <si>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</si>
  <si>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</si>
  <si>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</si>
  <si>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</si>
  <si>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</si>
  <si>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</si>
  <si>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</si>
  <si>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</si>
  <si>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</si>
  <si>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</si>
  <si>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</si>
  <si>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</si>
  <si>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</si>
  <si>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</si>
  <si>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</si>
  <si>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</si>
  <si>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</si>
  <si>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</si>
  <si>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</si>
  <si>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</si>
  <si>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</si>
  <si>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</si>
  <si>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</si>
  <si>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</si>
  <si>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</si>
  <si>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</si>
  <si>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</si>
  <si>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</si>
  <si>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</si>
  <si>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</si>
  <si>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</si>
  <si>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</si>
  <si>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</si>
  <si>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</si>
  <si>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</si>
  <si>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</si>
  <si>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</si>
  <si>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</si>
  <si>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</si>
  <si>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</si>
  <si>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</si>
  <si>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</si>
  <si>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</si>
  <si>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</si>
  <si>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</si>
  <si>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</si>
  <si>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</si>
  <si>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</si>
  <si>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</si>
  <si>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</si>
  <si>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</si>
  <si>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</si>
  <si>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</si>
  <si>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</si>
  <si>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</si>
  <si>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</si>
  <si>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</si>
  <si>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</si>
  <si>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</si>
  <si>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</si>
  <si>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</si>
  <si>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</si>
  <si>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</si>
  <si>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</si>
  <si>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</si>
  <si>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</si>
  <si>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</si>
  <si>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</si>
  <si>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</si>
  <si>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</si>
  <si>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</si>
  <si>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</si>
  <si>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</si>
  <si>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</si>
  <si>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</si>
  <si>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</si>
  <si>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</si>
  <si>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</si>
  <si>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</si>
  <si>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</si>
  <si>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</si>
  <si>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</si>
  <si>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</si>
  <si>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</si>
  <si>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</si>
  <si>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</si>
  <si>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</si>
  <si>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</si>
  <si>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</si>
  <si>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</si>
  <si>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</si>
  <si>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</si>
  <si>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</si>
  <si>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</si>
  <si>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</si>
  <si>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</si>
  <si>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</si>
  <si>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</si>
  <si>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</si>
  <si>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</si>
  <si>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</si>
  <si>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</si>
  <si>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</si>
  <si>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</si>
  <si>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</si>
  <si>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</si>
  <si>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</si>
  <si>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</si>
  <si>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</si>
  <si>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</si>
  <si>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</si>
  <si>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</si>
  <si>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</si>
  <si>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</si>
  <si>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</si>
  <si>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</si>
  <si>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</si>
  <si>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</si>
  <si>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</si>
  <si>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</si>
  <si>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</si>
  <si>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</si>
  <si>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</si>
  <si>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</si>
  <si>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</si>
  <si>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</si>
  <si>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</si>
  <si>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</si>
  <si>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</si>
  <si>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</si>
  <si>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</si>
  <si>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</si>
  <si>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</si>
  <si>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</si>
  <si>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</si>
  <si>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</si>
  <si>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</si>
  <si>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</si>
  <si>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</si>
  <si>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</si>
  <si>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</si>
  <si>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</si>
  <si>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</si>
  <si>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</si>
  <si>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</si>
  <si>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</si>
  <si>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</si>
  <si>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</si>
  <si>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</si>
  <si>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</si>
  <si>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</si>
  <si>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</si>
  <si>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</si>
  <si>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</si>
  <si>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</si>
  <si>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</si>
  <si>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</si>
  <si>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</si>
  <si>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</si>
  <si>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</si>
  <si>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</si>
  <si>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</si>
  <si>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</si>
  <si>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</si>
  <si>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</si>
  <si>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</si>
  <si>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</si>
  <si>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</si>
  <si>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</si>
  <si>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</si>
  <si>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</si>
  <si>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</si>
  <si>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</si>
  <si>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</si>
  <si>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</si>
  <si>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</si>
  <si>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</si>
  <si>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</si>
  <si>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</si>
  <si>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</si>
  <si>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</si>
  <si>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</si>
  <si>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</si>
  <si>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</si>
  <si>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</si>
  <si>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</si>
  <si>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</si>
  <si>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</si>
  <si>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</si>
  <si>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</si>
  <si>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</si>
  <si>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</si>
  <si>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</si>
  <si>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</si>
  <si>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</si>
  <si>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</si>
  <si>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</si>
  <si>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</si>
  <si>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</si>
  <si>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</si>
  <si>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</si>
  <si>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</si>
  <si>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</si>
  <si>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</si>
  <si>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</si>
  <si>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</si>
  <si>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</si>
  <si>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</si>
  <si>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</si>
  <si>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</si>
  <si>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</si>
  <si>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</si>
  <si>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</si>
  <si>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</si>
  <si>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</si>
  <si>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</si>
  <si>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</si>
  <si>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</si>
  <si>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</si>
  <si>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</si>
  <si>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</si>
  <si>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</si>
  <si>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</si>
  <si>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</si>
  <si>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</si>
  <si>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</si>
  <si>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</si>
  <si>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</si>
  <si>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</si>
  <si>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</si>
  <si>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</si>
  <si>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</si>
  <si>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</si>
  <si>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</si>
  <si>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</si>
  <si>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</si>
  <si>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</si>
  <si>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</si>
  <si>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</si>
  <si>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</si>
  <si>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</si>
  <si>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</si>
  <si>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</si>
  <si>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</si>
  <si>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</si>
  <si>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</si>
  <si>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</si>
  <si>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</si>
  <si>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</si>
  <si>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</si>
  <si>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</si>
  <si>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</si>
  <si>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</si>
  <si>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</si>
  <si>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</si>
  <si>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</si>
  <si>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</si>
  <si>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</si>
  <si>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</si>
  <si>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</si>
  <si>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</si>
  <si>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</si>
  <si>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</si>
  <si>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</si>
  <si>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</si>
  <si>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</si>
  <si>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</si>
  <si>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</si>
  <si>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</si>
  <si>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</si>
  <si>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</si>
  <si>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</si>
  <si>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</si>
  <si>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</si>
  <si>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</si>
  <si>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</si>
  <si>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</si>
  <si>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</si>
  <si>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</si>
  <si>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</si>
  <si>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</si>
  <si>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</si>
  <si>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</si>
  <si>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</si>
  <si>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</si>
  <si>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</si>
  <si>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</si>
  <si>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</si>
  <si>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</si>
  <si>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</si>
  <si>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</si>
  <si>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</si>
  <si>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</si>
  <si>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</si>
  <si>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</si>
  <si>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</si>
  <si>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</si>
  <si>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</si>
  <si>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</si>
  <si>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</si>
  <si>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</si>
  <si>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</si>
  <si>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</si>
  <si>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</si>
  <si>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</si>
  <si>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</si>
  <si>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</si>
  <si>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</si>
  <si>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</si>
  <si>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</si>
  <si>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</si>
  <si>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</si>
  <si>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</si>
  <si>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</si>
  <si>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</si>
  <si>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</si>
  <si>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</si>
  <si>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</si>
  <si>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</si>
  <si>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</si>
  <si>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</si>
  <si>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</si>
  <si>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</si>
  <si>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</si>
  <si>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</si>
  <si>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</si>
  <si>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</si>
  <si>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</si>
  <si>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</si>
  <si>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</si>
  <si>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</si>
  <si>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</si>
  <si>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</si>
  <si>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</si>
  <si>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</si>
  <si>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</si>
  <si>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</si>
  <si>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</si>
  <si>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</si>
  <si>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</si>
  <si>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</si>
  <si>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</si>
  <si>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</si>
  <si>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</si>
  <si>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</si>
  <si>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</si>
  <si>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</si>
  <si>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</si>
  <si>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</si>
  <si>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</si>
  <si>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</si>
  <si>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</si>
  <si>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</si>
  <si>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</si>
  <si>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</si>
  <si>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</si>
  <si>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</si>
  <si>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</si>
  <si>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</si>
  <si>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</si>
  <si>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</si>
  <si>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</si>
  <si>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</si>
  <si>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</si>
  <si>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</si>
  <si>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</si>
  <si>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</si>
  <si>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</si>
  <si>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</si>
  <si>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</si>
  <si>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</si>
  <si>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</si>
  <si>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</si>
  <si>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</si>
  <si>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</si>
  <si>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</si>
  <si>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</si>
  <si>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</si>
  <si>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</si>
  <si>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</si>
  <si>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</si>
  <si>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</si>
  <si>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</si>
  <si>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</si>
  <si>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</si>
  <si>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</si>
  <si>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</si>
  <si>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</si>
  <si>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</si>
  <si>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</si>
  <si>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</si>
  <si>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</si>
  <si>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</si>
  <si>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</si>
  <si>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</si>
  <si>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</si>
  <si>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</si>
  <si>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</si>
  <si>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</si>
  <si>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</si>
  <si>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</si>
  <si>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</si>
  <si>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</si>
  <si>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</si>
  <si>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</si>
  <si>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</si>
  <si>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</si>
  <si>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</si>
  <si>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</si>
  <si>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</si>
  <si>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</si>
  <si>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</si>
  <si>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</si>
  <si>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</si>
  <si>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</si>
  <si>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</si>
  <si>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</si>
  <si>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</si>
  <si>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</si>
  <si>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</si>
  <si>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</si>
  <si>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</si>
  <si>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</si>
  <si>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</si>
  <si>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</si>
  <si>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</si>
  <si>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</si>
  <si>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</si>
  <si>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</si>
  <si>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</si>
  <si>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</si>
  <si>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</si>
  <si>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</si>
  <si>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</si>
  <si>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</si>
  <si>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</si>
  <si>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</si>
  <si>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</si>
  <si>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</si>
  <si>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</si>
  <si>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</si>
  <si>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</si>
  <si>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</si>
  <si>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</si>
  <si>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</si>
  <si>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</si>
  <si>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</si>
  <si>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</si>
  <si>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</si>
  <si>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</si>
  <si>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</si>
  <si>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</si>
  <si>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</si>
  <si>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</si>
  <si>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</si>
  <si>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</si>
  <si>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</si>
  <si>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</si>
  <si>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</si>
  <si>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</si>
  <si>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</si>
  <si>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</si>
  <si>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</si>
  <si>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</si>
  <si>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</si>
  <si>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</si>
  <si>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</si>
  <si>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</si>
  <si>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</si>
  <si>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</si>
  <si>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</si>
  <si>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</si>
  <si>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</si>
  <si>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</si>
  <si>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</si>
  <si>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</si>
  <si>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</si>
  <si>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</si>
  <si>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</si>
  <si>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</si>
  <si>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</si>
  <si>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</si>
  <si>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</si>
  <si>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</si>
  <si>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</si>
  <si>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</si>
  <si>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</si>
  <si>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</si>
  <si>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</si>
  <si>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</si>
  <si>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</si>
  <si>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</si>
  <si>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</si>
  <si>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</si>
  <si>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</si>
  <si>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</si>
  <si>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</si>
  <si>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</si>
  <si>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</si>
  <si>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</si>
  <si>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</si>
  <si>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</si>
  <si>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</si>
  <si>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</si>
  <si>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</si>
  <si>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</si>
  <si>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</si>
  <si>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</si>
  <si>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</si>
  <si>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</si>
  <si>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</si>
  <si>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</si>
  <si>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</si>
  <si>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</si>
  <si>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</si>
  <si>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</si>
  <si>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</si>
  <si>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</si>
  <si>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</si>
  <si>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</si>
  <si>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</si>
  <si>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</si>
  <si>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</si>
  <si>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</si>
  <si>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</si>
  <si>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</si>
  <si>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</si>
  <si>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</si>
  <si>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</si>
  <si>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</si>
  <si>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</si>
  <si>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</si>
  <si>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</si>
  <si>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</si>
  <si>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</si>
  <si>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</si>
  <si>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</si>
  <si>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</si>
  <si>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</si>
  <si>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</si>
  <si>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</si>
  <si>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</si>
  <si>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</si>
  <si>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</si>
  <si>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</si>
  <si>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</si>
  <si>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</si>
  <si>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</si>
  <si>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</si>
  <si>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</si>
  <si>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</si>
  <si>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</si>
  <si>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</si>
  <si>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</si>
  <si>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</si>
  <si>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</si>
  <si>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</si>
  <si>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</si>
  <si>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</si>
  <si>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</si>
  <si>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</si>
  <si>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</si>
  <si>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</si>
  <si>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</si>
  <si>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</si>
  <si>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</si>
  <si>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</si>
  <si>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</si>
  <si>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</si>
  <si>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</si>
  <si>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</si>
  <si>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</si>
  <si>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</si>
  <si>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</si>
  <si>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</si>
  <si>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</si>
  <si>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</si>
  <si>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</si>
  <si>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</si>
  <si>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</si>
  <si>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</si>
  <si>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</si>
  <si>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</si>
  <si>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</si>
  <si>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</si>
  <si>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</si>
  <si>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</si>
  <si>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</si>
  <si>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</si>
  <si>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</si>
  <si>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</si>
  <si>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</si>
  <si>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</si>
  <si>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</si>
  <si>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</si>
  <si>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</si>
  <si>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</si>
  <si>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</si>
  <si>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</si>
  <si>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</si>
  <si>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</si>
  <si>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</si>
  <si>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</si>
  <si>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</si>
  <si>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</si>
  <si>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</si>
  <si>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</si>
  <si>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</si>
  <si>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</si>
  <si>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</si>
  <si>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</si>
  <si>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</si>
  <si>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</si>
  <si>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</si>
  <si>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</si>
  <si>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</si>
  <si>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</si>
  <si>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</si>
  <si>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</si>
  <si>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</si>
  <si>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</si>
  <si>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</si>
  <si>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</si>
  <si>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</si>
  <si>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</si>
  <si>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</si>
  <si>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</si>
  <si>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</si>
  <si>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</si>
  <si>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</si>
  <si>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</si>
  <si>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</si>
  <si>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</si>
  <si>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</si>
  <si>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</si>
  <si>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</si>
  <si>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</si>
  <si>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</si>
  <si>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</si>
  <si>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</si>
  <si>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</si>
  <si>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</si>
  <si>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</si>
  <si>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</si>
  <si>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</si>
  <si>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</si>
  <si>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</si>
  <si>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</si>
  <si>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</si>
  <si>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</si>
  <si>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</si>
  <si>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</si>
  <si>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</si>
  <si>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</si>
  <si>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</si>
  <si>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</si>
  <si>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</si>
  <si>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</si>
  <si>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</si>
  <si>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</si>
  <si>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</si>
  <si>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</si>
  <si>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</si>
  <si>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</si>
  <si>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</si>
  <si>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</si>
  <si>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</si>
  <si>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</si>
  <si>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</si>
  <si>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</si>
  <si>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</si>
  <si>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</si>
  <si>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</si>
  <si>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</si>
  <si>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</si>
  <si>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</si>
  <si>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</si>
  <si>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</si>
  <si>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</si>
  <si>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</si>
  <si>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</si>
  <si>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</si>
  <si>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</si>
  <si>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</si>
  <si>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</si>
  <si>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</si>
  <si>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</si>
  <si>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</si>
  <si>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</si>
  <si>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</si>
  <si>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</si>
  <si>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</si>
  <si>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</si>
  <si>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</si>
  <si>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</si>
  <si>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</si>
  <si>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</si>
  <si>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</si>
  <si>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</si>
  <si>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</si>
  <si>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</si>
  <si>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</si>
  <si>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</si>
  <si>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</si>
  <si>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</si>
  <si>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</si>
  <si>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</si>
  <si>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</si>
  <si>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</si>
  <si>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</si>
  <si>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</si>
  <si>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</si>
  <si>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</si>
  <si>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</si>
  <si>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</si>
  <si>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</si>
  <si>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</si>
  <si>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</si>
  <si>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</si>
  <si>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</si>
  <si>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</si>
  <si>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</si>
  <si>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</si>
  <si>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</si>
  <si>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</si>
  <si>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</si>
  <si>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</si>
  <si>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</si>
  <si>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</si>
  <si>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</si>
  <si>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</si>
  <si>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</si>
  <si>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</si>
  <si>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</si>
  <si>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</si>
  <si>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</si>
  <si>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</si>
  <si>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</si>
  <si>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</si>
  <si>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</si>
  <si>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</si>
  <si>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</si>
  <si>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</si>
  <si>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</si>
  <si>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</si>
  <si>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</si>
  <si>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</si>
  <si>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</si>
  <si>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</si>
  <si>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</si>
  <si>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</si>
  <si>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</si>
  <si>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</si>
  <si>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</si>
  <si>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</si>
  <si>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</si>
  <si>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</si>
  <si>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</si>
  <si>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</si>
  <si>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</si>
  <si>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</si>
  <si>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</si>
  <si>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</si>
  <si>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</si>
  <si>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</si>
  <si>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</si>
  <si>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</si>
  <si>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</si>
  <si>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</si>
  <si>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</si>
  <si>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</si>
  <si>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</si>
  <si>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</si>
  <si>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</si>
  <si>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</si>
  <si>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</si>
  <si>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</si>
  <si>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</si>
  <si>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</si>
  <si>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</si>
  <si>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</si>
  <si>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</si>
  <si>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</si>
  <si>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</si>
  <si>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</si>
  <si>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</si>
  <si>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</si>
  <si>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</si>
  <si>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</si>
  <si>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</si>
  <si>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</si>
  <si>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</si>
  <si>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</si>
  <si>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</si>
  <si>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</si>
  <si>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</si>
  <si>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</si>
  <si>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</si>
  <si>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</si>
  <si>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</si>
  <si>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</si>
  <si>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</si>
  <si>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</si>
  <si>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</si>
  <si>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</si>
  <si>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</si>
  <si>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</si>
  <si>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</si>
  <si>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</si>
  <si>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</si>
  <si>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</si>
  <si>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</si>
  <si>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</si>
  <si>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</si>
  <si>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</si>
  <si>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</si>
  <si>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</si>
  <si>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</si>
  <si>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</si>
  <si>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</si>
  <si>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</si>
  <si>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</si>
  <si>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</si>
  <si>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</si>
  <si>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</si>
  <si>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</si>
  <si>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</si>
  <si>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</si>
  <si>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</si>
  <si>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</si>
  <si>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</si>
  <si>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</si>
  <si>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</si>
  <si>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</si>
  <si>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</si>
  <si>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</si>
  <si>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</si>
  <si>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</si>
  <si>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</si>
  <si>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</si>
  <si>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</si>
  <si>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</si>
  <si>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</si>
  <si>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</si>
  <si>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</si>
  <si>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</si>
  <si>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</si>
  <si>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</si>
  <si>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</si>
  <si>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</si>
  <si>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</si>
  <si>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</si>
  <si>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</si>
  <si>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</si>
  <si>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</si>
  <si>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</si>
  <si>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</si>
  <si>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</si>
  <si>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</si>
  <si>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</si>
  <si>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</si>
  <si>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</si>
  <si>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</si>
  <si>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</si>
  <si>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</si>
  <si>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</si>
  <si>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</si>
  <si>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</si>
  <si>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</si>
  <si>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</si>
  <si>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</si>
  <si>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</si>
  <si>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</si>
  <si>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</si>
  <si>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</si>
  <si>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</si>
  <si>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</si>
  <si>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</si>
  <si>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</si>
  <si>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</si>
  <si>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</si>
  <si>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</si>
  <si>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</si>
  <si>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</si>
  <si>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</si>
  <si>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</si>
  <si>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</si>
  <si>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</si>
  <si>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</si>
  <si>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</si>
  <si>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</si>
  <si>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</si>
  <si>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</si>
  <si>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</si>
  <si>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</si>
  <si>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</si>
  <si>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</si>
  <si>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</si>
  <si>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</si>
  <si>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</si>
  <si>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</si>
  <si>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</si>
  <si>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</si>
  <si>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</si>
  <si>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</si>
  <si>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</si>
  <si>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</si>
  <si>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</si>
  <si>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</si>
  <si>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</si>
  <si>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</si>
  <si>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</si>
  <si>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</si>
  <si>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</si>
  <si>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</si>
  <si>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</si>
  <si>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</si>
  <si>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</si>
  <si>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</si>
  <si>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</si>
  <si>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</si>
  <si>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</si>
  <si>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</si>
  <si>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</si>
  <si>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</si>
  <si>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</si>
  <si>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</si>
  <si>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</si>
  <si>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</si>
  <si>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</si>
  <si>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</si>
  <si>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</si>
  <si>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</si>
  <si>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</si>
  <si>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</si>
  <si>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</si>
  <si>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</si>
  <si>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</si>
  <si>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</si>
  <si>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</si>
  <si>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</si>
  <si>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</si>
  <si>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</si>
  <si>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</si>
  <si>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</si>
  <si>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</si>
  <si>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</si>
  <si>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</si>
  <si>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</si>
  <si>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</si>
  <si>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</si>
  <si>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</si>
  <si>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</si>
  <si>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</si>
  <si>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</si>
  <si>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</si>
  <si>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</si>
  <si>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</si>
  <si>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</si>
  <si>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</si>
  <si>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</si>
  <si>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</si>
  <si>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</si>
  <si>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</si>
  <si>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</si>
  <si>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</si>
  <si>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</si>
  <si>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</si>
  <si>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</si>
  <si>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</si>
  <si>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</si>
  <si>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</si>
  <si>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</si>
  <si>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</si>
  <si>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</si>
  <si>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</si>
  <si>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</si>
  <si>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</si>
  <si>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</si>
  <si>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</si>
  <si>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</si>
  <si>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</si>
  <si>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</si>
  <si>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</si>
  <si>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</si>
  <si>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</si>
  <si>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</si>
  <si>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</si>
  <si>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</si>
  <si>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</si>
  <si>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</si>
  <si>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</si>
  <si>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</si>
  <si>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</si>
  <si>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</si>
  <si>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</si>
  <si>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</si>
  <si>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</si>
  <si>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</si>
  <si>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</si>
  <si>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</si>
  <si>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</si>
  <si>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</si>
  <si>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</si>
  <si>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</si>
  <si>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</si>
  <si>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</si>
  <si>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</si>
  <si>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</si>
  <si>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</si>
  <si>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</si>
  <si>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</si>
  <si>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</si>
  <si>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</si>
  <si>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</si>
  <si>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</si>
  <si>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</si>
  <si>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</si>
  <si>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</si>
  <si>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</si>
  <si>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</si>
  <si>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</si>
  <si>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</si>
  <si>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</si>
  <si>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</si>
  <si>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</si>
  <si>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</si>
  <si>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</si>
  <si>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</si>
  <si>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</si>
  <si>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</si>
  <si>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</si>
  <si>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</si>
  <si>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</si>
  <si>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</si>
  <si>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</si>
  <si>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</si>
  <si>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</si>
  <si>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</si>
  <si>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</si>
  <si>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</si>
  <si>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</si>
  <si>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</si>
  <si>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</si>
  <si>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</si>
  <si>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</si>
  <si>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</si>
  <si>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</si>
  <si>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</si>
  <si>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</si>
  <si>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</si>
  <si>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</si>
  <si>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</si>
  <si>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</si>
  <si>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</si>
  <si>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</si>
  <si>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</si>
  <si>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</si>
  <si>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</si>
  <si>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</si>
  <si>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</si>
  <si>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</si>
  <si>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</si>
  <si>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</si>
  <si>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</si>
  <si>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</si>
  <si>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</si>
  <si>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</si>
  <si>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</si>
  <si>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</si>
  <si>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</si>
  <si>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</si>
  <si>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</si>
  <si>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</si>
  <si>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</si>
  <si>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</si>
  <si>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</si>
  <si>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</si>
  <si>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</si>
  <si>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</si>
  <si>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</si>
  <si>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</si>
  <si>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</si>
  <si>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</si>
  <si>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</si>
  <si>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</si>
  <si>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</si>
  <si>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</si>
  <si>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</si>
  <si>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</si>
  <si>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</si>
  <si>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</si>
  <si>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</si>
  <si>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</si>
  <si>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</si>
  <si>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</si>
  <si>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</si>
  <si>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</si>
  <si>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</si>
  <si>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</si>
  <si>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</si>
  <si>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</si>
  <si>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</si>
  <si>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</si>
  <si>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</si>
  <si>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</si>
  <si>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</si>
  <si>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</si>
  <si>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</si>
  <si>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</si>
  <si>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</si>
  <si>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</si>
  <si>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</si>
  <si>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</si>
  <si>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</si>
  <si>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</si>
  <si>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</si>
  <si>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</si>
  <si>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</si>
  <si>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</si>
  <si>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</si>
  <si>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</si>
  <si>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</si>
  <si>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</si>
  <si>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</si>
  <si>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</si>
  <si>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</si>
  <si>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</si>
  <si>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</si>
  <si>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</si>
  <si>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</si>
  <si>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</si>
  <si>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</si>
  <si>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</si>
  <si>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</si>
  <si>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</si>
  <si>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</si>
  <si>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</si>
  <si>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</si>
  <si>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</si>
  <si>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</si>
  <si>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</si>
  <si>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</si>
  <si>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</si>
  <si>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</si>
  <si>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</si>
  <si>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</si>
  <si>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</si>
  <si>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</si>
  <si>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</si>
  <si>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</si>
  <si>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</si>
  <si>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</si>
  <si>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</si>
  <si>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</si>
  <si>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</si>
  <si>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</si>
  <si>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</si>
  <si>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</si>
  <si>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</si>
  <si>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</si>
  <si>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</si>
  <si>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</si>
  <si>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</si>
  <si>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</si>
  <si>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</si>
  <si>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</si>
  <si>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</si>
  <si>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</si>
  <si>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</si>
  <si>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</si>
  <si>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</si>
  <si>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</si>
  <si>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</si>
  <si>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</si>
  <si>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</si>
  <si>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</si>
  <si>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</si>
  <si>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</si>
  <si>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</si>
  <si>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</si>
  <si>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</si>
  <si>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</si>
  <si>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</si>
  <si>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</si>
  <si>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</si>
  <si>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</si>
  <si>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</si>
  <si>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</si>
  <si>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</si>
  <si>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</si>
  <si>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</si>
  <si>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</si>
  <si>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</si>
  <si>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</si>
  <si>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</si>
  <si>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</si>
  <si>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</si>
  <si>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</si>
  <si>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</si>
  <si>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</si>
  <si>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</si>
  <si>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</si>
  <si>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</si>
  <si>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</si>
  <si>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</si>
  <si>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</si>
  <si>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</si>
  <si>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</si>
  <si>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</si>
  <si>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</si>
  <si>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</si>
  <si>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</si>
  <si>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</si>
  <si>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</si>
  <si>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</si>
  <si>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</si>
  <si>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</si>
  <si>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</si>
  <si>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</si>
  <si>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</si>
  <si>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</si>
  <si>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</si>
  <si>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</si>
  <si>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</si>
  <si>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</si>
  <si>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</si>
  <si>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</si>
  <si>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</si>
  <si>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</si>
  <si>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</si>
  <si>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</si>
  <si>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</si>
  <si>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</si>
  <si>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</si>
  <si>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</si>
  <si>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</si>
  <si>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</si>
  <si>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</si>
  <si>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</si>
  <si>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</si>
  <si>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</si>
  <si>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</si>
  <si>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</si>
  <si>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</si>
  <si>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</si>
  <si>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</si>
  <si>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</si>
  <si>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</si>
  <si>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</si>
  <si>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</si>
  <si>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</si>
  <si>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</si>
  <si>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</si>
  <si>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</si>
  <si>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</si>
  <si>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</si>
  <si>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</si>
  <si>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</si>
  <si>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</si>
  <si>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</si>
  <si>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</si>
  <si>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</si>
  <si>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</si>
  <si>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</si>
  <si>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</si>
  <si>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</si>
  <si>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</si>
  <si>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</si>
  <si>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</si>
  <si>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</si>
  <si>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</si>
  <si>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</si>
  <si>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</si>
  <si>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</si>
  <si>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</si>
  <si>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</si>
  <si>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</si>
  <si>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</si>
  <si>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</si>
  <si>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</si>
  <si>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</si>
  <si>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</si>
  <si>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</si>
  <si>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</si>
  <si>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</si>
  <si>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</si>
  <si>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</si>
  <si>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</si>
  <si>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</si>
  <si>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</si>
  <si>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</si>
  <si>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</si>
  <si>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</si>
  <si>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</si>
  <si>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</si>
  <si>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</si>
  <si>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</si>
  <si>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</si>
  <si>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</si>
  <si>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</si>
  <si>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</si>
  <si>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</si>
  <si>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</si>
  <si>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</si>
  <si>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</si>
  <si>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</si>
  <si>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</si>
  <si>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</si>
  <si>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</si>
  <si>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</si>
  <si>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</si>
  <si>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</si>
  <si>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</si>
  <si>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</si>
  <si>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</si>
  <si>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</si>
  <si>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</si>
  <si>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</si>
  <si>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</si>
  <si>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</si>
  <si>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</si>
  <si>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</si>
  <si>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</si>
  <si>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</si>
  <si>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</si>
  <si>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</si>
  <si>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</si>
  <si>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</si>
  <si>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</si>
  <si>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</si>
  <si>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</si>
  <si>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</si>
  <si>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</si>
  <si>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</si>
  <si>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</si>
  <si>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</si>
  <si>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</si>
  <si>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</si>
  <si>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</si>
  <si>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</si>
  <si>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</si>
  <si>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</si>
  <si>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</si>
  <si>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</si>
  <si>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</si>
  <si>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</si>
  <si>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</si>
  <si>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</si>
  <si>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</si>
  <si>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</si>
  <si>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</si>
  <si>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</si>
  <si>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</si>
  <si>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</si>
  <si>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</si>
  <si>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</si>
  <si>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</si>
  <si>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</si>
  <si>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</si>
  <si>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</si>
  <si>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</si>
  <si>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</si>
  <si>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</si>
  <si>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</si>
  <si>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</si>
  <si>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</si>
  <si>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</si>
  <si>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</si>
  <si>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</si>
  <si>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</si>
  <si>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</si>
  <si>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</si>
  <si>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</si>
  <si>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</si>
  <si>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</si>
  <si>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</si>
  <si>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</si>
  <si>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</si>
  <si>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</si>
  <si>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</si>
  <si>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</si>
  <si>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</si>
  <si>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</si>
  <si>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</si>
  <si>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</si>
  <si>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</si>
  <si>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</si>
  <si>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</si>
  <si>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</si>
  <si>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</si>
  <si>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</si>
  <si>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</si>
  <si>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</si>
  <si>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</si>
  <si>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</si>
  <si>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</si>
  <si>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</si>
  <si>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</si>
  <si>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</si>
  <si>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</si>
  <si>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</si>
  <si>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</si>
  <si>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</si>
  <si>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</si>
  <si>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</si>
  <si>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</si>
  <si>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</si>
  <si>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</si>
  <si>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</si>
  <si>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</si>
  <si>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</si>
  <si>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</si>
  <si>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</si>
  <si>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</si>
  <si>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</si>
  <si>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</si>
  <si>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</si>
  <si>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</si>
  <si>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</si>
  <si>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</si>
  <si>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</si>
  <si>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</si>
  <si>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</si>
  <si>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</si>
  <si>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</si>
  <si>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</si>
  <si>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</si>
  <si>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</si>
  <si>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</si>
  <si>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</si>
  <si>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</si>
  <si>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</si>
  <si>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</si>
  <si>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</si>
  <si>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</si>
  <si>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</si>
  <si>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</si>
  <si>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</si>
  <si>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</si>
  <si>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</si>
  <si>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</si>
  <si>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</si>
  <si>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</si>
  <si>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</si>
  <si>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</si>
  <si>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</si>
  <si>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</si>
  <si>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</si>
  <si>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</si>
  <si>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</si>
  <si>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</si>
  <si>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</si>
  <si>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</si>
  <si>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</si>
  <si>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</si>
  <si>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</si>
  <si>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</si>
  <si>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</si>
  <si>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</si>
  <si>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</si>
  <si>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</si>
  <si>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</si>
  <si>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</si>
  <si>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</si>
  <si>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</si>
  <si>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</si>
  <si>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</si>
  <si>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</si>
  <si>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</si>
  <si>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</si>
  <si>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</si>
  <si>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</si>
  <si>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</si>
  <si>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</si>
  <si>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</si>
  <si>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</si>
  <si>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</si>
  <si>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</si>
  <si>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</si>
  <si>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</si>
  <si>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</si>
  <si>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</si>
  <si>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</si>
  <si>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</si>
  <si>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</si>
  <si>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</si>
  <si>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</si>
  <si>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</si>
  <si>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</si>
  <si>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</si>
  <si>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</si>
  <si>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</si>
  <si>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</si>
  <si>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</si>
  <si>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</si>
  <si>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</si>
  <si>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</si>
  <si>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</si>
  <si>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</si>
  <si>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</si>
  <si>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</si>
  <si>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</si>
  <si>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</si>
  <si>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</si>
  <si>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</si>
  <si>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</si>
  <si>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</si>
  <si>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</si>
  <si>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</si>
  <si>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</si>
  <si>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</si>
  <si>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</si>
  <si>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</si>
  <si>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</si>
  <si>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</si>
  <si>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</si>
  <si>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</si>
  <si>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</si>
  <si>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</si>
  <si>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</si>
  <si>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</si>
  <si>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</si>
  <si>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</si>
  <si>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</si>
  <si>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</si>
  <si>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</si>
  <si>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</si>
  <si>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</si>
  <si>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</si>
  <si>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</si>
  <si>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</si>
  <si>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</si>
  <si>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</si>
  <si>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</si>
  <si>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</si>
  <si>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</si>
  <si>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</si>
  <si>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</si>
  <si>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</si>
  <si>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</si>
  <si>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</si>
  <si>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</si>
  <si>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</si>
  <si>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</si>
  <si>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</si>
  <si>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</si>
  <si>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</si>
  <si>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</si>
  <si>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</si>
  <si>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</si>
  <si>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</si>
  <si>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</si>
  <si>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</si>
  <si>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</si>
  <si>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</si>
  <si>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</si>
  <si>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</si>
  <si>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</si>
  <si>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</si>
  <si>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</si>
  <si>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</si>
  <si>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</si>
  <si>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</si>
  <si>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</si>
  <si>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</si>
  <si>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</si>
  <si>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</si>
  <si>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</si>
  <si>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</si>
  <si>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</si>
  <si>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</si>
  <si>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</si>
  <si>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</si>
  <si>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</si>
  <si>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</si>
  <si>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</si>
  <si>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</si>
  <si>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</si>
  <si>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</si>
  <si>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</si>
  <si>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</si>
  <si>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</si>
  <si>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</si>
  <si>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</si>
  <si>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</si>
  <si>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</si>
  <si>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</si>
  <si>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</si>
  <si>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</si>
  <si>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</si>
  <si>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</si>
  <si>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</si>
  <si>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</si>
  <si>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</si>
  <si>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</si>
  <si>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</si>
  <si>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</si>
  <si>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</si>
  <si>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</si>
  <si>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</si>
  <si>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</si>
  <si>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</si>
  <si>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</si>
  <si>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</si>
  <si>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</si>
  <si>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</si>
  <si>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</si>
  <si>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</si>
  <si>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</si>
  <si>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</si>
  <si>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</si>
  <si>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</si>
  <si>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</si>
  <si>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</si>
  <si>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</si>
  <si>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</si>
  <si>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</si>
  <si>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</si>
  <si>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</si>
  <si>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</si>
  <si>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</si>
  <si>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</si>
  <si>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</si>
  <si>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</si>
  <si>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</si>
  <si>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</si>
  <si>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</si>
  <si>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</si>
  <si>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</si>
  <si>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</si>
  <si>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</si>
  <si>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</si>
  <si>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</si>
  <si>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</si>
  <si>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</si>
  <si>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</si>
  <si>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</si>
  <si>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</si>
  <si>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</si>
  <si>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</si>
  <si>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</si>
  <si>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</si>
  <si>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</si>
  <si>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</si>
  <si>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</si>
  <si>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</si>
  <si>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</si>
  <si>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</si>
  <si>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</si>
  <si>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</si>
  <si>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</si>
  <si>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</si>
  <si>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</si>
  <si>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</si>
  <si>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</si>
  <si>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</si>
  <si>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</si>
  <si>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</si>
  <si>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</si>
  <si>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</si>
  <si>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</si>
  <si>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</si>
  <si>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</si>
  <si>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</si>
  <si>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</si>
  <si>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</si>
  <si>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</si>
  <si>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</si>
  <si>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</si>
  <si>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</si>
  <si>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</si>
  <si>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</si>
  <si>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</si>
  <si>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</si>
  <si>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</si>
  <si>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</si>
  <si>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</si>
  <si>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</si>
  <si>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</si>
  <si>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</si>
  <si>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</si>
  <si>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</si>
  <si>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</si>
  <si>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</si>
  <si>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</si>
  <si>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</si>
  <si>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</si>
  <si>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</si>
  <si>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</si>
  <si>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</si>
  <si>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</si>
  <si>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</si>
  <si>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</si>
  <si>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</si>
  <si>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</si>
  <si>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</si>
  <si>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</si>
  <si>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</si>
  <si>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</si>
  <si>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</si>
  <si>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</si>
  <si>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</si>
  <si>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</si>
  <si>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</si>
  <si>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</si>
  <si>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</si>
  <si>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</si>
  <si>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</si>
  <si>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</si>
  <si>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</si>
  <si>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</si>
  <si>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</si>
  <si>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</si>
  <si>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</si>
  <si>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</si>
  <si>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</si>
  <si>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</si>
  <si>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</si>
  <si>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</si>
  <si>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</si>
  <si>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</si>
  <si>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</si>
  <si>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</si>
  <si>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</si>
  <si>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</si>
  <si>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</si>
  <si>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</si>
  <si>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</si>
  <si>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</si>
  <si>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</si>
  <si>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</si>
  <si>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</si>
  <si>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</si>
  <si>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</si>
  <si>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</si>
  <si>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</si>
  <si>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</si>
  <si>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</si>
  <si>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</si>
  <si>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</si>
  <si>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</si>
  <si>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</si>
  <si>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</si>
  <si>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</si>
  <si>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</si>
  <si>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</si>
  <si>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</si>
  <si>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</si>
  <si>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</si>
  <si>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</si>
  <si>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</si>
  <si>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</si>
  <si>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</si>
  <si>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</si>
  <si>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</si>
  <si>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</si>
  <si>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</si>
  <si>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</si>
  <si>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</si>
  <si>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</si>
  <si>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</si>
  <si>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</si>
  <si>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</si>
  <si>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</si>
  <si>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</si>
  <si>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</si>
  <si>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</si>
  <si>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</si>
  <si>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</si>
  <si>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</si>
  <si>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</si>
  <si>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</si>
  <si>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</si>
  <si>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</si>
  <si>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</si>
  <si>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</si>
  <si>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</si>
  <si>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</si>
  <si>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</si>
  <si>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</si>
  <si>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</si>
  <si>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</si>
  <si>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</si>
  <si>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</si>
  <si>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</si>
  <si>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</si>
  <si>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</si>
  <si>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</si>
  <si>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</si>
  <si>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</si>
  <si>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</si>
  <si>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</si>
  <si>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</si>
  <si>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</si>
  <si>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</si>
  <si>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</si>
  <si>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</si>
  <si>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</si>
  <si>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</si>
  <si>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</si>
  <si>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</si>
  <si>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</si>
  <si>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</si>
  <si>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</si>
  <si>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</si>
  <si>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</si>
  <si>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</si>
  <si>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</si>
  <si>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</si>
  <si>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</si>
  <si>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</si>
  <si>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</si>
  <si>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</si>
  <si>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</si>
  <si>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</si>
  <si>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</si>
  <si>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</si>
  <si>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</si>
  <si>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</si>
  <si>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</si>
  <si>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</si>
  <si>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</si>
  <si>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</si>
  <si>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</si>
  <si>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</si>
  <si>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</si>
  <si>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</si>
  <si>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</si>
  <si>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</si>
  <si>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</si>
  <si>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</si>
  <si>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</si>
  <si>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</si>
  <si>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</si>
  <si>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</si>
  <si>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</si>
  <si>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</si>
  <si>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</si>
  <si>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</si>
  <si>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</si>
  <si>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</si>
  <si>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</si>
  <si>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</si>
  <si>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</si>
  <si>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</si>
  <si>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</si>
  <si>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</si>
  <si>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</si>
  <si>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</si>
  <si>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</si>
  <si>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</si>
  <si>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</si>
  <si>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</si>
  <si>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</si>
  <si>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</si>
  <si>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</si>
  <si>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</si>
  <si>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</si>
  <si>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</si>
  <si>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</si>
  <si>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</si>
  <si>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</si>
  <si>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</si>
  <si>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</si>
  <si>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</si>
  <si>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</si>
  <si>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</si>
  <si>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</si>
  <si>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</si>
  <si>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</si>
  <si>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</si>
  <si>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</si>
  <si>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</si>
  <si>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</si>
  <si>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</si>
  <si>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</si>
  <si>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</si>
  <si>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</si>
  <si>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</si>
  <si>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</si>
  <si>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</si>
  <si>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</si>
  <si>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</si>
  <si>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</si>
  <si>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</si>
  <si>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</si>
  <si>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</si>
  <si>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</si>
  <si>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</si>
  <si>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</si>
  <si>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</si>
  <si>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</si>
  <si>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</si>
  <si>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</si>
  <si>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</si>
  <si>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</si>
  <si>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</si>
  <si>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</si>
  <si>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</si>
  <si>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</si>
  <si>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</si>
  <si>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</si>
  <si>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</si>
  <si>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</si>
  <si>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</si>
  <si>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</si>
  <si>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</si>
  <si>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</si>
  <si>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</si>
  <si>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</si>
  <si>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</si>
  <si>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</si>
  <si>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</si>
  <si>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</si>
  <si>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</si>
  <si>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</si>
  <si>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</si>
  <si>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</si>
  <si>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</si>
  <si>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</si>
  <si>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</si>
  <si>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</si>
  <si>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</si>
  <si>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</si>
  <si>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</si>
  <si>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</si>
  <si>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</si>
  <si>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</si>
  <si>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</si>
  <si>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</si>
  <si>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</si>
  <si>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</si>
  <si>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</si>
  <si>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</si>
  <si>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</si>
  <si>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</si>
  <si>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</si>
  <si>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</si>
  <si>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</si>
  <si>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</si>
  <si>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</si>
  <si>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</si>
  <si>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</si>
  <si>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</si>
  <si>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</si>
  <si>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</si>
  <si>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</si>
  <si>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</si>
  <si>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</si>
  <si>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</si>
  <si>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</si>
  <si>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</si>
  <si>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</si>
  <si>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</si>
  <si>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</si>
  <si>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</si>
  <si>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</si>
  <si>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</si>
  <si>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</si>
  <si>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</si>
  <si>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</si>
  <si>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</si>
  <si>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</si>
  <si>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</si>
  <si>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</si>
  <si>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</si>
  <si>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</si>
  <si>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</si>
  <si>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</si>
  <si>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</si>
  <si>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</si>
  <si>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</si>
  <si>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</si>
  <si>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</si>
  <si>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</si>
  <si>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</si>
  <si>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</si>
  <si>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</si>
  <si>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</si>
  <si>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</si>
  <si>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</si>
  <si>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</si>
  <si>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</si>
  <si>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</si>
  <si>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</si>
  <si>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</si>
  <si>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</si>
  <si>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</si>
  <si>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</si>
  <si>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</si>
  <si>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</si>
  <si>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</si>
  <si>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</si>
  <si>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</si>
  <si>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</si>
  <si>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</si>
  <si>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</si>
  <si>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</si>
  <si>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</si>
  <si>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</si>
  <si>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</si>
  <si>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</si>
  <si>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</si>
  <si>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</si>
  <si>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</si>
  <si>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</si>
  <si>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</si>
  <si>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</si>
  <si>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</si>
  <si>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</si>
  <si>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</si>
  <si>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</si>
  <si>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</si>
  <si>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</si>
  <si>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</si>
  <si>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</si>
  <si>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</si>
  <si>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</si>
  <si>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</si>
  <si>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</si>
  <si>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</si>
  <si>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</si>
  <si>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</si>
  <si>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</si>
  <si>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</si>
  <si>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</si>
  <si>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</si>
  <si>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</si>
  <si>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</si>
  <si>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</si>
  <si>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</si>
  <si>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</si>
  <si>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</si>
  <si>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</si>
  <si>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</si>
  <si>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</si>
  <si>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</si>
  <si>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</si>
  <si>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</si>
  <si>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</si>
  <si>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</si>
  <si>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</si>
  <si>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</si>
  <si>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</si>
  <si>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</si>
  <si>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</si>
  <si>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</si>
  <si>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</si>
  <si>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</si>
  <si>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</si>
  <si>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</si>
  <si>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</si>
  <si>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</si>
  <si>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</si>
  <si>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</si>
  <si>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</si>
  <si>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</si>
  <si>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</si>
  <si>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</si>
  <si>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</si>
  <si>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</si>
  <si>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</si>
  <si>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</si>
  <si>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</si>
  <si>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</si>
  <si>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</si>
  <si>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</si>
  <si>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</si>
  <si>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</si>
  <si>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</si>
  <si>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</si>
  <si>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</si>
  <si>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</si>
  <si>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</si>
  <si>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</si>
  <si>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</si>
  <si>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</si>
  <si>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</si>
  <si>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</si>
  <si>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</si>
  <si>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</si>
  <si>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</si>
  <si>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</si>
  <si>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</si>
  <si>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</si>
  <si>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</si>
  <si>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</si>
  <si>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</si>
  <si>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</si>
  <si>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</si>
  <si>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</si>
  <si>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</si>
  <si>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</si>
  <si>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</si>
  <si>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</si>
  <si>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</si>
  <si>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</si>
  <si>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</si>
  <si>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</si>
  <si>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</si>
  <si>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</si>
  <si>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</si>
  <si>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</si>
  <si>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</si>
  <si>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</si>
  <si>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</si>
  <si>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</si>
  <si>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</si>
  <si>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</si>
  <si>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</si>
  <si>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</si>
  <si>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</si>
  <si>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</si>
  <si>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</si>
  <si>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</si>
  <si>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</si>
  <si>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</si>
  <si>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</si>
  <si>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</si>
  <si>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</si>
  <si>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</si>
  <si>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</si>
  <si>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</si>
  <si>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</si>
  <si>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</si>
  <si>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</si>
  <si>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</si>
  <si>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</si>
  <si>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</si>
  <si>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</si>
  <si>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</si>
  <si>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</si>
  <si>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</si>
  <si>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</si>
  <si>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</si>
  <si>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</si>
  <si>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</si>
  <si>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</si>
  <si>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</si>
  <si>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</si>
  <si>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</si>
  <si>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</si>
  <si>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</si>
  <si>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</si>
  <si>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</si>
  <si>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</si>
  <si>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</si>
  <si>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</si>
  <si>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</si>
  <si>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</si>
  <si>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</si>
  <si>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</si>
  <si>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</si>
  <si>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</si>
  <si>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</si>
  <si>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</si>
  <si>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</si>
  <si>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</si>
  <si>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</si>
  <si>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</si>
  <si>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</si>
  <si>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</si>
  <si>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</si>
  <si>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</si>
  <si>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</si>
  <si>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</si>
  <si>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</si>
  <si>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</si>
  <si>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</si>
  <si>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</si>
  <si>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</si>
  <si>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</si>
  <si>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</si>
  <si>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</si>
  <si>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</si>
  <si>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</si>
  <si>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</si>
  <si>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</si>
  <si>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</si>
  <si>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</si>
  <si>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</si>
  <si>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</si>
  <si>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</si>
  <si>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</si>
  <si>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</si>
  <si>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</si>
  <si>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</si>
  <si>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</si>
  <si>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</si>
  <si>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</si>
  <si>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</si>
  <si>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</si>
  <si>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</si>
  <si>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</si>
  <si>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</si>
  <si>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</si>
  <si>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</si>
  <si>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</si>
  <si>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</si>
  <si>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</si>
  <si>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</si>
  <si>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</si>
  <si>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</si>
  <si>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</si>
  <si>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</si>
  <si>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</si>
  <si>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</si>
  <si>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</si>
  <si>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</si>
  <si>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</si>
  <si>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</si>
  <si>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</si>
  <si>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</si>
  <si>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</si>
  <si>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</si>
  <si>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</si>
  <si>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</si>
  <si>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</si>
  <si>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</si>
  <si>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</si>
  <si>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</si>
  <si>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</si>
  <si>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</si>
  <si>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</si>
  <si>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</si>
  <si>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</si>
  <si>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</si>
  <si>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</si>
  <si>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</si>
  <si>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</si>
  <si>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</si>
  <si>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</si>
  <si>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</si>
  <si>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</si>
  <si>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</si>
  <si>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</si>
  <si>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</si>
  <si>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</si>
  <si>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</si>
  <si>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</si>
  <si>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</si>
  <si>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</si>
  <si>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</si>
  <si>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</si>
  <si>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</si>
  <si>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</si>
  <si>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</si>
  <si>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</si>
  <si>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</si>
  <si>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</si>
  <si>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</si>
  <si>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</si>
  <si>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</si>
  <si>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</si>
  <si>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</si>
  <si>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</si>
  <si>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</si>
  <si>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</si>
  <si>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</si>
  <si>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</si>
  <si>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</si>
  <si>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</si>
  <si>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</si>
  <si>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</si>
  <si>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</si>
  <si>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</si>
  <si>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</si>
  <si>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</si>
  <si>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</si>
  <si>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</si>
  <si>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</si>
  <si>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</si>
  <si>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</si>
  <si>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</si>
  <si>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</si>
  <si>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</si>
  <si>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</si>
  <si>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</si>
  <si>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</si>
  <si>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</si>
  <si>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</si>
  <si>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</si>
  <si>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</si>
  <si>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</si>
  <si>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</si>
  <si>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</si>
  <si>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</si>
  <si>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</si>
  <si>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</si>
  <si>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</si>
  <si>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</si>
  <si>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</si>
  <si>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</si>
  <si>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</si>
  <si>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</si>
  <si>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</si>
  <si>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</si>
  <si>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</si>
  <si>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</si>
  <si>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</si>
  <si>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</si>
  <si>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</si>
  <si>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</si>
  <si>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</si>
  <si>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</si>
  <si>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</si>
  <si>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</si>
  <si>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</si>
  <si>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</si>
  <si>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</si>
  <si>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</si>
  <si>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</si>
  <si>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</si>
  <si>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</si>
  <si>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</si>
  <si>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</si>
  <si>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</si>
  <si>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</si>
  <si>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</si>
  <si>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</si>
  <si>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</si>
  <si>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</si>
  <si>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</si>
  <si>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</si>
  <si>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</si>
  <si>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</si>
  <si>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</si>
  <si>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</si>
  <si>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</si>
  <si>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</si>
  <si>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</si>
  <si>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</si>
  <si>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</si>
  <si>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</si>
  <si>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</si>
  <si>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</si>
  <si>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</si>
  <si>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</si>
  <si>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</si>
  <si>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</si>
  <si>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</si>
  <si>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</si>
  <si>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</si>
  <si>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</si>
  <si>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</si>
  <si>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</si>
  <si>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</si>
  <si>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</si>
  <si>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</si>
  <si>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</si>
  <si>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</si>
  <si>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</si>
  <si>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</si>
  <si>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</si>
  <si>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</si>
  <si>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</si>
  <si>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</si>
  <si>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</si>
  <si>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</si>
  <si>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</si>
  <si>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</si>
  <si>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</si>
  <si>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</si>
  <si>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</si>
  <si>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</si>
  <si>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</si>
  <si>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</si>
  <si>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</si>
  <si>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</si>
  <si>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</si>
  <si>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</si>
  <si>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</si>
  <si>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</si>
  <si>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</si>
  <si>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</si>
  <si>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</si>
  <si>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</si>
  <si>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</si>
  <si>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</si>
  <si>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</si>
  <si>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</si>
  <si>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</si>
  <si>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</si>
  <si>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</si>
  <si>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</si>
  <si>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</si>
  <si>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</si>
  <si>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</si>
  <si>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</si>
  <si>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</si>
  <si>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</si>
  <si>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</si>
  <si>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</si>
  <si>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</si>
  <si>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</si>
  <si>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</si>
  <si>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</si>
  <si>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</si>
  <si>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</si>
  <si>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</si>
  <si>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</si>
  <si>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</si>
  <si>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</si>
  <si>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</si>
  <si>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</si>
  <si>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</si>
  <si>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</si>
  <si>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</si>
  <si>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</si>
  <si>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</si>
  <si>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</si>
  <si>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</si>
  <si>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</si>
  <si>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</si>
  <si>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</si>
  <si>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</si>
  <si>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</si>
  <si>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</si>
  <si>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</si>
  <si>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</si>
  <si>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</si>
  <si>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</si>
  <si>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</si>
  <si>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</si>
  <si>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</si>
  <si>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</si>
  <si>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</si>
  <si>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</si>
  <si>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</si>
  <si>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</si>
  <si>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</si>
  <si>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</si>
  <si>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</si>
  <si>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</si>
  <si>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</si>
  <si>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</si>
  <si>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</si>
  <si>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</si>
  <si>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</si>
  <si>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</si>
  <si>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</si>
  <si>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</si>
  <si>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</si>
  <si>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</si>
  <si>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</si>
  <si>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</si>
  <si>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</si>
  <si>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</si>
  <si>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</si>
  <si>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</si>
  <si>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</si>
  <si>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</si>
  <si>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</si>
  <si>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</si>
  <si>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</si>
  <si>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</si>
  <si>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</si>
  <si>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</si>
  <si>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</si>
  <si>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</si>
  <si>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</si>
  <si>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</si>
  <si>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</si>
  <si>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</si>
  <si>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</si>
  <si>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</si>
  <si>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</si>
  <si>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</si>
  <si>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</si>
  <si>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</si>
  <si>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</si>
  <si>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</si>
  <si>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</si>
  <si>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</si>
  <si>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</si>
  <si>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</si>
  <si>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</si>
  <si>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</si>
  <si>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</si>
  <si>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</si>
  <si>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</si>
  <si>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</si>
  <si>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</si>
  <si>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</si>
  <si>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</si>
  <si>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</si>
  <si>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</si>
  <si>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</si>
  <si>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</si>
  <si>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</si>
  <si>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</si>
  <si>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</si>
  <si>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</si>
  <si>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</si>
  <si>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</si>
  <si>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</si>
  <si>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</si>
  <si>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</si>
  <si>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</si>
  <si>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</si>
  <si>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</si>
  <si>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</si>
  <si>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</si>
  <si>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</si>
  <si>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</si>
  <si>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</si>
  <si>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</si>
  <si>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</si>
  <si>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</si>
  <si>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</si>
  <si>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</si>
  <si>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</si>
  <si>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</si>
  <si>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</si>
  <si>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</si>
  <si>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</si>
  <si>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</si>
  <si>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</si>
  <si>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</si>
  <si>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</si>
  <si>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</si>
  <si>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</si>
  <si>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</si>
  <si>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</si>
  <si>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</si>
  <si>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</si>
  <si>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</si>
  <si>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</si>
  <si>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</si>
  <si>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</si>
  <si>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</si>
  <si>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</si>
  <si>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</si>
  <si>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</si>
  <si>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</si>
  <si>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</si>
  <si>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</si>
  <si>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</si>
  <si>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</si>
  <si>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</si>
  <si>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</si>
  <si>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</si>
  <si>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</si>
  <si>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</si>
  <si>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</si>
  <si>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</si>
  <si>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</si>
  <si>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</si>
  <si>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</si>
  <si>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</si>
  <si>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</si>
  <si>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</si>
  <si>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</si>
  <si>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</si>
  <si>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</si>
  <si>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</si>
  <si>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</si>
  <si>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</si>
  <si>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</si>
  <si>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</si>
  <si>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</si>
  <si>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</si>
  <si>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</si>
  <si>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</si>
  <si>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</si>
  <si>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</si>
  <si>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</si>
  <si>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</si>
  <si>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</si>
  <si>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</si>
  <si>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</si>
  <si>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</si>
  <si>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</si>
  <si>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</si>
  <si>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</si>
  <si>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</si>
  <si>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</si>
  <si>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</si>
  <si>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</si>
  <si>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</si>
  <si>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</si>
  <si>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</si>
  <si>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</si>
  <si>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</si>
  <si>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</si>
  <si>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</si>
  <si>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</si>
  <si>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</si>
  <si>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</si>
  <si>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</si>
  <si>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</si>
  <si>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</si>
  <si>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</si>
  <si>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</si>
  <si>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</si>
  <si>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</si>
  <si>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</si>
  <si>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</si>
  <si>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</si>
  <si>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</si>
  <si>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</si>
  <si>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</si>
  <si>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</si>
  <si>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</si>
  <si>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</si>
  <si>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</si>
  <si>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</si>
  <si>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</si>
  <si>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</si>
  <si>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</si>
  <si>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</si>
  <si>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</si>
  <si>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</si>
  <si>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</si>
  <si>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</si>
  <si>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</si>
  <si>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</si>
  <si>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</si>
  <si>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</si>
  <si>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</si>
  <si>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</si>
  <si>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</si>
  <si>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</si>
  <si>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</si>
  <si>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</si>
  <si>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</si>
  <si>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</si>
  <si>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</si>
  <si>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</si>
  <si>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</si>
  <si>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</si>
  <si>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</si>
  <si>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</si>
  <si>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</si>
  <si>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</si>
  <si>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</si>
  <si>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</si>
  <si>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</si>
  <si>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</si>
  <si>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</si>
  <si>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</si>
  <si>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</si>
  <si>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</si>
  <si>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</si>
  <si>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</si>
  <si>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</si>
  <si>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</si>
  <si>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</si>
  <si>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</si>
  <si>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</si>
  <si>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</si>
  <si>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</si>
  <si>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</si>
  <si>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</si>
  <si>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</si>
  <si>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</si>
  <si>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</si>
  <si>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</si>
  <si>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</si>
  <si>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</si>
  <si>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</si>
  <si>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</si>
  <si>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</si>
  <si>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</si>
  <si>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</si>
  <si>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</si>
  <si>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</si>
  <si>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</si>
  <si>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</si>
  <si>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</si>
  <si>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</si>
  <si>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</si>
  <si>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</si>
  <si>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</si>
  <si>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</si>
  <si>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</si>
  <si>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</si>
  <si>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</si>
  <si>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</si>
  <si>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</si>
  <si>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</si>
  <si>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</si>
  <si>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</si>
  <si>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</si>
  <si>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</si>
  <si>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</si>
  <si>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</si>
  <si>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</si>
  <si>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</si>
  <si>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</si>
  <si>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</si>
  <si>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</si>
  <si>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</si>
  <si>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</si>
  <si>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</si>
  <si>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</si>
  <si>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</si>
  <si>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</si>
  <si>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</si>
  <si>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</si>
  <si>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</si>
  <si>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</si>
  <si>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</si>
  <si>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</si>
  <si>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</si>
  <si>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</si>
  <si>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</si>
  <si>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</si>
  <si>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</si>
  <si>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</si>
  <si>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</si>
  <si>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</si>
  <si>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</si>
  <si>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</si>
  <si>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</si>
  <si>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</si>
  <si>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</si>
  <si>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</si>
  <si>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</si>
  <si>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</si>
  <si>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</si>
  <si>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</si>
  <si>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</si>
  <si>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</si>
  <si>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</si>
  <si>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</si>
  <si>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</si>
  <si>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</si>
  <si>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</si>
  <si>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</si>
  <si>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</si>
  <si>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</si>
  <si>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</si>
  <si>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</si>
  <si>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</si>
  <si>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</si>
  <si>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</si>
  <si>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</si>
  <si>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</si>
  <si>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</si>
  <si>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</si>
  <si>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</si>
  <si>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</si>
  <si>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</si>
  <si>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</si>
  <si>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</si>
  <si>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</si>
  <si>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</si>
  <si>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</si>
  <si>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</si>
  <si>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</si>
  <si>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</si>
  <si>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</si>
  <si>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</si>
  <si>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</si>
  <si>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</si>
  <si>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</si>
  <si>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</si>
  <si>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</si>
  <si>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</si>
  <si>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</si>
  <si>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</si>
  <si>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</si>
  <si>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</si>
  <si>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</si>
  <si>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</si>
  <si>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</si>
  <si>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</si>
  <si>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</si>
  <si>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</si>
  <si>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</si>
  <si>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</si>
  <si>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</si>
  <si>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</si>
  <si>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</si>
  <si>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</si>
  <si>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</si>
  <si>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</si>
  <si>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</si>
  <si>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</si>
  <si>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</si>
  <si>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</si>
  <si>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</si>
  <si>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</si>
  <si>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</si>
  <si>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</si>
  <si>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</si>
  <si>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</si>
  <si>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</si>
  <si>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</si>
  <si>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</si>
  <si>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</si>
  <si>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</si>
  <si>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</si>
  <si>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</si>
  <si>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</si>
  <si>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</si>
  <si>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</si>
  <si>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</si>
  <si>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</si>
  <si>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</si>
  <si>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</si>
  <si>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</si>
  <si>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</si>
  <si>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</si>
  <si>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</si>
  <si>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</si>
  <si>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</si>
  <si>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</si>
  <si>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</si>
  <si>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</si>
  <si>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</si>
  <si>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</si>
  <si>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</si>
  <si>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</si>
  <si>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</si>
  <si>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</si>
  <si>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</si>
  <si>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</si>
  <si>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</si>
  <si>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</si>
  <si>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</si>
  <si>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</si>
  <si>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</si>
  <si>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</si>
  <si>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</si>
  <si>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</si>
  <si>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</si>
  <si>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</si>
  <si>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</si>
  <si>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</si>
  <si>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</si>
  <si>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</si>
  <si>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</si>
  <si>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</si>
  <si>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</si>
  <si>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</si>
  <si>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</si>
  <si>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</si>
  <si>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</si>
  <si>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</si>
  <si>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</si>
  <si>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</si>
  <si>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</si>
  <si>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</si>
  <si>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</si>
  <si>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</si>
  <si>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</si>
  <si>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</si>
  <si>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</si>
  <si>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</si>
  <si>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</si>
  <si>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</si>
  <si>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</si>
  <si>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</si>
  <si>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</si>
  <si>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</si>
  <si>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</si>
  <si>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</si>
  <si>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</si>
  <si>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</si>
  <si>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</si>
  <si>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</si>
  <si>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</si>
  <si>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</si>
  <si>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</si>
  <si>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</si>
  <si>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</si>
  <si>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</si>
  <si>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</si>
  <si>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</si>
  <si>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</si>
  <si>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</si>
  <si>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</si>
  <si>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</si>
  <si>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</si>
  <si>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</si>
  <si>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</si>
  <si>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</si>
  <si>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</si>
  <si>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</si>
  <si>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</si>
  <si>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</si>
  <si>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</si>
  <si>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</si>
  <si>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</si>
  <si>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</si>
  <si>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</si>
  <si>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</si>
  <si>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</si>
  <si>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</si>
  <si>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</si>
  <si>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</si>
  <si>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</si>
  <si>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</si>
  <si>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</si>
  <si>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</si>
  <si>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</si>
  <si>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</si>
  <si>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</si>
  <si>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</si>
  <si>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</si>
  <si>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</si>
  <si>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</si>
  <si>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</si>
  <si>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</si>
  <si>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</si>
  <si>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</si>
  <si>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</si>
  <si>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</si>
  <si>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</si>
  <si>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</si>
  <si>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</si>
  <si>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</si>
  <si>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</si>
  <si>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</si>
  <si>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</si>
  <si>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</si>
  <si>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</si>
  <si>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</si>
  <si>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</si>
  <si>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</si>
  <si>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</si>
  <si>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</si>
  <si>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</si>
  <si>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</si>
  <si>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</si>
  <si>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</si>
  <si>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</si>
  <si>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</si>
  <si>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</si>
  <si>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</si>
  <si>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</si>
  <si>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</si>
  <si>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</si>
  <si>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</si>
  <si>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</si>
  <si>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</si>
  <si>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</si>
  <si>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</si>
  <si>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</si>
  <si>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</si>
  <si>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</si>
  <si>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</si>
  <si>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</si>
  <si>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</si>
  <si>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</si>
  <si>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</si>
  <si>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</si>
  <si>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</si>
  <si>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</si>
  <si>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</si>
  <si>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</si>
  <si>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</si>
  <si>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</si>
  <si>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</si>
  <si>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</si>
  <si>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</si>
  <si>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</si>
  <si>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</si>
  <si>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</si>
  <si>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</si>
  <si>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</si>
  <si>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</si>
  <si>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</si>
  <si>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</si>
  <si>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</si>
  <si>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</si>
  <si>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</si>
  <si>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</si>
  <si>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</si>
  <si>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</si>
  <si>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</si>
  <si>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</si>
  <si>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</si>
  <si>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</si>
  <si>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</si>
  <si>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</si>
  <si>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</si>
  <si>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</si>
  <si>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</si>
  <si>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</si>
  <si>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</si>
  <si>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</si>
  <si>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</si>
  <si>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</si>
  <si>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</si>
  <si>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</si>
  <si>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</si>
  <si>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</si>
  <si>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</si>
  <si>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</si>
  <si>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</si>
  <si>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</si>
  <si>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</si>
  <si>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</si>
  <si>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</si>
  <si>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</si>
  <si>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</si>
  <si>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</si>
  <si>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</si>
  <si>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</si>
  <si>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</si>
  <si>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</si>
  <si>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</si>
  <si>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</si>
  <si>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</si>
  <si>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</si>
  <si>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</si>
  <si>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</si>
  <si>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</si>
  <si>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</si>
  <si>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</si>
  <si>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</si>
  <si>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</si>
  <si>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</si>
  <si>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</si>
  <si>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</si>
  <si>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</si>
  <si>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</si>
  <si>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</si>
  <si>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</si>
  <si>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</si>
  <si>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</si>
  <si>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</si>
  <si>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</si>
  <si>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</si>
  <si>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</si>
  <si>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</si>
  <si>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</si>
  <si>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</si>
  <si>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</si>
  <si>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</si>
  <si>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</si>
  <si>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</si>
  <si>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</si>
  <si>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</si>
  <si>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</si>
  <si>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</si>
  <si>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</si>
  <si>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</si>
  <si>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</si>
  <si>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</si>
  <si>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</si>
  <si>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</si>
  <si>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</si>
  <si>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</si>
  <si>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</si>
  <si>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</si>
  <si>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</si>
  <si>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</si>
  <si>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</si>
  <si>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</si>
  <si>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</si>
  <si>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</si>
  <si>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</si>
  <si>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</si>
  <si>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</si>
  <si>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</si>
  <si>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</si>
  <si>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</si>
  <si>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</si>
  <si>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</si>
  <si>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</si>
  <si>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</si>
  <si>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</si>
  <si>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</si>
  <si>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</si>
  <si>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</si>
  <si>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</si>
  <si>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</si>
  <si>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</si>
  <si>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</si>
  <si>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</si>
  <si>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</si>
  <si>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</si>
  <si>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</si>
  <si>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</si>
  <si>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</si>
  <si>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</si>
  <si>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</si>
  <si>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</si>
  <si>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</si>
  <si>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</si>
  <si>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</si>
  <si>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</si>
  <si>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</si>
  <si>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</si>
  <si>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</si>
  <si>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</si>
  <si>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</si>
  <si>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</si>
  <si>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</si>
  <si>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</si>
  <si>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</si>
  <si>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</si>
  <si>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</si>
  <si>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</si>
  <si>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</si>
  <si>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</si>
  <si>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</si>
  <si>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</si>
  <si>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</si>
  <si>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</si>
  <si>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</si>
  <si>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</si>
  <si>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</si>
  <si>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</si>
  <si>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</si>
  <si>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</si>
  <si>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</si>
  <si>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</si>
  <si>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</si>
  <si>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</si>
  <si>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</si>
  <si>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</si>
  <si>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</si>
  <si>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</si>
  <si>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</si>
  <si>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</si>
  <si>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</si>
  <si>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</si>
  <si>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</si>
  <si>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</si>
  <si>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</si>
  <si>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</si>
  <si>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</si>
  <si>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</si>
  <si>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</si>
  <si>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</si>
  <si>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</si>
  <si>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</si>
  <si>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</si>
  <si>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</si>
  <si>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</si>
  <si>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</si>
  <si>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</si>
  <si>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</si>
  <si>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</si>
  <si>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</si>
  <si>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</si>
  <si>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</si>
  <si>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</si>
  <si>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</si>
  <si>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</si>
  <si>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</si>
  <si>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</si>
  <si>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</si>
  <si>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</si>
  <si>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</si>
  <si>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</si>
  <si>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</si>
  <si>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</si>
  <si>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</si>
  <si>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</si>
  <si>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</si>
  <si>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</si>
  <si>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</si>
  <si>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</si>
  <si>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</si>
  <si>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</si>
  <si>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</si>
  <si>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</si>
  <si>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</si>
  <si>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</si>
  <si>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</si>
  <si>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</si>
  <si>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</si>
  <si>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</si>
  <si>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</si>
  <si>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</si>
  <si>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</si>
  <si>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</si>
  <si>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</si>
  <si>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</si>
  <si>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</si>
  <si>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</si>
  <si>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</si>
  <si>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</si>
  <si>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</si>
  <si>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</si>
  <si>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</si>
  <si>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</si>
  <si>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</si>
  <si>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</si>
  <si>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</si>
  <si>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</si>
  <si>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</si>
  <si>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</si>
  <si>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</si>
  <si>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</si>
  <si>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</si>
  <si>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</si>
  <si>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</si>
  <si>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</si>
  <si>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</si>
  <si>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</si>
  <si>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</si>
  <si>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</si>
  <si>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</si>
  <si>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</si>
  <si>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</si>
  <si>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</si>
  <si>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</si>
  <si>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</si>
  <si>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</si>
  <si>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</si>
  <si>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</si>
  <si>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</si>
  <si>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</si>
  <si>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</si>
  <si>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</si>
  <si>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</si>
  <si>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</si>
  <si>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</si>
  <si>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</si>
  <si>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</si>
  <si>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</si>
  <si>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</si>
  <si>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</si>
  <si>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</si>
  <si>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</si>
  <si>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</si>
  <si>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</si>
  <si>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</si>
  <si>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</si>
  <si>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</si>
  <si>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</si>
  <si>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</si>
  <si>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</si>
  <si>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</si>
  <si>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</si>
  <si>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</si>
  <si>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</si>
  <si>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</si>
  <si>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</si>
  <si>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</si>
  <si>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</si>
  <si>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</si>
  <si>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</si>
  <si>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</si>
  <si>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</si>
  <si>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</si>
  <si>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</si>
  <si>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</si>
  <si>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</si>
  <si>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</si>
  <si>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</si>
  <si>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</si>
  <si>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</si>
  <si>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</si>
  <si>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</si>
  <si>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</si>
  <si>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</si>
  <si>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</si>
  <si>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</si>
  <si>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</si>
  <si>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</si>
  <si>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</si>
  <si>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</si>
  <si>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</si>
  <si>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</si>
  <si>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</si>
  <si>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</si>
  <si>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</si>
  <si>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</si>
  <si>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</si>
  <si>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</si>
  <si>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</si>
  <si>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</si>
  <si>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</si>
  <si>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</si>
  <si>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</si>
  <si>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</si>
  <si>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</si>
  <si>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</si>
  <si>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</si>
  <si>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</si>
  <si>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</si>
  <si>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</si>
  <si>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</si>
  <si>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</si>
  <si>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</si>
  <si>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</si>
  <si>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</si>
  <si>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</si>
  <si>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</si>
  <si>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</si>
  <si>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</si>
  <si>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</si>
  <si>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</si>
  <si>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</si>
  <si>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</si>
  <si>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</si>
  <si>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</si>
  <si>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</si>
  <si>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</si>
  <si>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</si>
  <si>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</si>
  <si>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</si>
  <si>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</si>
  <si>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</si>
  <si>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</si>
  <si>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</si>
  <si>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</si>
  <si>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</si>
  <si>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</si>
  <si>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</si>
  <si>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</si>
  <si>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</si>
  <si>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</si>
  <si>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</si>
  <si>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</si>
  <si>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</si>
  <si>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</si>
  <si>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</si>
  <si>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</si>
  <si>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</si>
  <si>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</si>
  <si>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</si>
  <si>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</si>
  <si>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</si>
  <si>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</si>
  <si>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</si>
  <si>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</si>
  <si>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</si>
  <si>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</si>
  <si>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</si>
  <si>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</si>
  <si>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</si>
  <si>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</si>
  <si>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</si>
  <si>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</si>
  <si>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</si>
  <si>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</si>
  <si>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</si>
  <si>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</si>
  <si>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</si>
  <si>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</si>
  <si>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</si>
  <si>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</si>
  <si>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</si>
  <si>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</si>
  <si>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</si>
  <si>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</si>
  <si>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</si>
  <si>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</si>
  <si>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</si>
  <si>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</si>
  <si>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</si>
  <si>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</si>
  <si>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</si>
  <si>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</si>
  <si>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</si>
  <si>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</si>
  <si>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</si>
  <si>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</si>
  <si>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</si>
  <si>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</si>
  <si>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</si>
  <si>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</si>
  <si>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</si>
  <si>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</si>
  <si>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</si>
  <si>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</si>
  <si>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</si>
  <si>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</si>
  <si>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</si>
  <si>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</si>
  <si>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</si>
  <si>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</si>
  <si>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</si>
  <si>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</si>
  <si>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</si>
  <si>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</si>
  <si>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</si>
  <si>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</si>
  <si>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</si>
  <si>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</si>
  <si>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</si>
  <si>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</si>
  <si>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</si>
  <si>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</si>
  <si>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</si>
  <si>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</si>
  <si>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</si>
  <si>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</si>
  <si>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</si>
  <si>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</si>
  <si>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</si>
  <si>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</si>
  <si>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</si>
  <si>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</si>
  <si>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</si>
  <si>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</si>
  <si>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</si>
  <si>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</si>
  <si>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</si>
  <si>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</si>
  <si>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</si>
  <si>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</si>
  <si>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</si>
  <si>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</si>
  <si>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</si>
  <si>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</si>
  <si>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</si>
  <si>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</si>
  <si>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</si>
  <si>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</si>
  <si>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</si>
  <si>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</si>
  <si>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</si>
  <si>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</si>
  <si>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</si>
  <si>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</si>
  <si>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</si>
  <si>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</si>
  <si>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</si>
  <si>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</si>
  <si>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</si>
  <si>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</si>
  <si>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</si>
  <si>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</si>
  <si>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</si>
  <si>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</si>
  <si>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</si>
  <si>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</si>
  <si>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</si>
  <si>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</si>
  <si>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</si>
  <si>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</si>
  <si>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</si>
  <si>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</si>
  <si>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</si>
  <si>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</si>
  <si>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</si>
  <si>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</si>
  <si>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</si>
  <si>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</si>
  <si>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</si>
  <si>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</si>
  <si>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</si>
  <si>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</si>
  <si>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</si>
  <si>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</si>
  <si>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</si>
  <si>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</si>
  <si>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</si>
  <si>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</si>
  <si>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</si>
  <si>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</si>
  <si>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</si>
  <si>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</si>
  <si>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</si>
  <si>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</si>
  <si>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</si>
  <si>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</si>
  <si>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</si>
  <si>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</si>
  <si>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</si>
  <si>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</si>
  <si>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</si>
  <si>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</si>
  <si>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</si>
  <si>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</si>
  <si>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</si>
  <si>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</si>
  <si>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</si>
  <si>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</si>
  <si>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</si>
  <si>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</si>
  <si>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</si>
  <si>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</si>
  <si>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</si>
  <si>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</si>
  <si>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</si>
  <si>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</si>
  <si>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</si>
  <si>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</si>
  <si>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</si>
  <si>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</si>
  <si>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</si>
  <si>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</si>
  <si>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</si>
  <si>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</si>
  <si>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</si>
  <si>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</si>
  <si>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</si>
  <si>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</si>
  <si>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</si>
  <si>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</si>
  <si>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</si>
  <si>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</si>
  <si>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</si>
  <si>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</si>
  <si>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</si>
  <si>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</si>
  <si>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</si>
  <si>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</si>
  <si>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</si>
  <si>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</si>
  <si>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</si>
  <si>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</si>
  <si>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</si>
  <si>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</si>
  <si>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</si>
  <si>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</si>
  <si>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</si>
  <si>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</si>
  <si>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</si>
  <si>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</si>
  <si>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</si>
  <si>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</si>
  <si>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</si>
  <si>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</si>
  <si>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</si>
  <si>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</si>
  <si>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</si>
  <si>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</si>
  <si>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</si>
  <si>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</si>
  <si>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</si>
  <si>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</si>
  <si>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</si>
  <si>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</si>
  <si>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</si>
  <si>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</si>
  <si>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</si>
  <si>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</si>
  <si>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</si>
  <si>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</si>
  <si>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</si>
  <si>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</si>
  <si>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</si>
  <si>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</si>
  <si>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</si>
  <si>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</si>
  <si>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</si>
  <si>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</si>
  <si>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</si>
  <si>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</si>
  <si>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</si>
  <si>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</si>
  <si>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</si>
  <si>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</si>
  <si>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</si>
  <si>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</si>
  <si>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</si>
  <si>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</si>
  <si>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</si>
  <si>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</si>
  <si>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</si>
  <si>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</si>
  <si>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</si>
  <si>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</si>
  <si>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</si>
  <si>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</si>
  <si>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</si>
  <si>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</si>
  <si>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</si>
  <si>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</si>
  <si>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</si>
  <si>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</si>
  <si>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</si>
  <si>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</si>
  <si>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</si>
  <si>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</si>
  <si>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</si>
  <si>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</si>
  <si>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</si>
  <si>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</si>
  <si>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</si>
  <si>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</si>
  <si>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</si>
  <si>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</si>
  <si>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</si>
  <si>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</si>
  <si>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</si>
  <si>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</si>
  <si>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</si>
  <si>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</si>
  <si>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</si>
  <si>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</si>
  <si>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</si>
  <si>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</si>
  <si>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</si>
  <si>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</si>
  <si>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</si>
  <si>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</si>
  <si>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</si>
  <si>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</si>
  <si>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</si>
  <si>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</si>
  <si>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</si>
  <si>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</si>
  <si>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</si>
  <si>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</si>
  <si>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</si>
  <si>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</si>
  <si>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</si>
  <si>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</si>
  <si>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</si>
  <si>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</si>
  <si>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</si>
  <si>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</si>
  <si>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</si>
  <si>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</si>
  <si>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</si>
  <si>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</si>
  <si>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</si>
  <si>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</si>
  <si>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</si>
  <si>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</si>
  <si>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</si>
  <si>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</si>
  <si>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</si>
  <si>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</si>
  <si>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</si>
  <si>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</si>
  <si>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</si>
  <si>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</si>
  <si>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</si>
  <si>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</si>
  <si>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</si>
  <si>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</si>
  <si>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</si>
  <si>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</si>
  <si>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</si>
  <si>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</si>
  <si>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</si>
  <si>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</si>
  <si>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</si>
  <si>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</si>
  <si>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</si>
  <si>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</si>
  <si>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</si>
  <si>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</si>
  <si>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</si>
  <si>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</si>
  <si>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</si>
  <si>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</si>
  <si>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</si>
  <si>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</si>
  <si>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</si>
  <si>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</si>
  <si>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</si>
  <si>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</si>
  <si>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</si>
  <si>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</si>
  <si>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</si>
  <si>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</si>
  <si>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</si>
  <si>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</si>
  <si>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</si>
  <si>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</si>
  <si>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</si>
  <si>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</si>
  <si>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</si>
  <si>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</si>
  <si>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</si>
  <si>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</si>
  <si>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</si>
  <si>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</si>
  <si>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</si>
  <si>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</si>
  <si>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</si>
  <si>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</si>
  <si>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</si>
  <si>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</si>
  <si>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</si>
  <si>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</si>
  <si>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</si>
  <si>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</si>
  <si>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</si>
  <si>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</si>
  <si>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</si>
  <si>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</si>
  <si>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</si>
  <si>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</si>
  <si>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</si>
  <si>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</si>
  <si>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</si>
  <si>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</si>
  <si>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</si>
  <si>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</si>
  <si>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</si>
  <si>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</si>
  <si>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</si>
  <si>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</si>
  <si>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</si>
  <si>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</si>
  <si>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</si>
  <si>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</si>
  <si>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</si>
  <si>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</si>
  <si>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</si>
  <si>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</si>
  <si>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</si>
  <si>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</si>
  <si>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</si>
  <si>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</si>
  <si>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</si>
  <si>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</si>
  <si>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</si>
  <si>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</si>
  <si>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</si>
  <si>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</si>
  <si>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</si>
  <si>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</si>
  <si>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</si>
  <si>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</si>
  <si>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</si>
  <si>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</si>
  <si>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</si>
  <si>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</si>
  <si>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</si>
  <si>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</si>
  <si>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</si>
  <si>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</si>
  <si>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</si>
  <si>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</si>
  <si>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</si>
  <si>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</si>
  <si>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</si>
  <si>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</si>
  <si>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</si>
  <si>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</si>
  <si>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</si>
  <si>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</si>
  <si>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</si>
  <si>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</si>
  <si>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</si>
  <si>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</si>
  <si>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</si>
  <si>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</si>
  <si>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</si>
  <si>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</si>
  <si>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</si>
  <si>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</si>
  <si>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</si>
  <si>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</si>
  <si>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</si>
  <si>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</si>
  <si>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</si>
  <si>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</si>
  <si>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</si>
  <si>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</si>
  <si>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</si>
  <si>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</si>
  <si>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</si>
  <si>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</si>
  <si>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</si>
  <si>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</si>
  <si>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</si>
  <si>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</si>
  <si>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</si>
  <si>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</si>
  <si>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</si>
  <si>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</si>
  <si>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</si>
  <si>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</si>
  <si>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</si>
  <si>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</si>
  <si>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</si>
  <si>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</si>
  <si>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</si>
  <si>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</si>
  <si>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</si>
  <si>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</si>
  <si>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</si>
  <si>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</si>
  <si>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</si>
  <si>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</si>
  <si>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</si>
  <si>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</si>
  <si>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</si>
  <si>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</si>
  <si>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</si>
  <si>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</si>
  <si>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</si>
  <si>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</si>
  <si>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</si>
  <si>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</si>
  <si>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</si>
  <si>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</si>
  <si>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</si>
  <si>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</si>
  <si>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</si>
  <si>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</si>
  <si>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</si>
  <si>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</si>
  <si>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</si>
  <si>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</si>
  <si>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</si>
  <si>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</si>
  <si>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</si>
  <si>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</si>
  <si>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</si>
  <si>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</si>
  <si>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</si>
  <si>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</si>
  <si>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</si>
  <si>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</si>
  <si>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</si>
  <si>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</si>
  <si>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</si>
  <si>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</si>
  <si>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</si>
  <si>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</si>
  <si>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</si>
  <si>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</si>
  <si>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</si>
  <si>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</si>
  <si>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</si>
  <si>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</si>
  <si>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</si>
  <si>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</si>
  <si>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</si>
  <si>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</si>
  <si>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</si>
  <si>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</si>
  <si>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</si>
  <si>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</si>
  <si>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</si>
  <si>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</si>
  <si>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</si>
  <si>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</si>
  <si>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</si>
  <si>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</si>
  <si>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</si>
  <si>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</si>
  <si>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</si>
  <si>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</si>
  <si>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</si>
  <si>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</si>
  <si>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</si>
  <si>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</si>
  <si>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</si>
  <si>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</si>
  <si>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</si>
  <si>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</si>
  <si>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</si>
  <si>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</si>
  <si>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</si>
  <si>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</si>
  <si>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</si>
  <si>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</si>
  <si>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</si>
  <si>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</si>
  <si>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</si>
  <si>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</si>
  <si>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</si>
  <si>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</si>
  <si>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</si>
  <si>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</si>
  <si>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</si>
  <si>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</si>
  <si>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</si>
  <si>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</si>
  <si>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</si>
  <si>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</si>
  <si>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</si>
  <si>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</si>
  <si>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</si>
  <si>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</si>
  <si>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</si>
  <si>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</si>
  <si>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</si>
  <si>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</si>
  <si>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</si>
  <si>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</si>
  <si>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</si>
  <si>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</si>
  <si>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</si>
  <si>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</si>
  <si>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</si>
  <si>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</si>
  <si>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</si>
  <si>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</si>
  <si>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</si>
  <si>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</si>
  <si>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</si>
  <si>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</si>
  <si>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</si>
  <si>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</si>
  <si>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</si>
  <si>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</si>
  <si>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</si>
  <si>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</si>
  <si>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</si>
  <si>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</si>
  <si>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</si>
  <si>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</si>
  <si>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</si>
  <si>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</si>
  <si>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</si>
  <si>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</si>
  <si>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</si>
  <si>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</si>
  <si>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</si>
  <si>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</si>
  <si>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</si>
  <si>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</si>
  <si>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</si>
  <si>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</si>
  <si>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</si>
  <si>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</si>
  <si>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</si>
  <si>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</si>
  <si>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</si>
  <si>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</si>
  <si>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</si>
  <si>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</si>
  <si>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</si>
  <si>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</si>
  <si>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</si>
  <si>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</si>
  <si>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</si>
  <si>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</si>
  <si>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</si>
  <si>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</si>
  <si>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</si>
  <si>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</si>
  <si>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</si>
  <si>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</si>
  <si>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</si>
  <si>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</si>
  <si>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</si>
  <si>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</si>
  <si>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</si>
  <si>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</si>
  <si>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</si>
  <si>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</si>
  <si>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</si>
  <si>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</si>
  <si>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</si>
  <si>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</si>
  <si>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</si>
  <si>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</si>
  <si>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</si>
  <si>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</si>
  <si>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</si>
  <si>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</si>
  <si>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</si>
  <si>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</si>
  <si>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</si>
  <si>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</si>
  <si>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</si>
  <si>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</si>
  <si>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</si>
  <si>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</si>
  <si>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</si>
  <si>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</si>
  <si>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</si>
  <si>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</si>
  <si>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</si>
  <si>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</si>
  <si>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</si>
  <si>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</si>
  <si>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</si>
  <si>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</si>
  <si>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</si>
  <si>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</si>
  <si>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</si>
  <si>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</si>
  <si>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</si>
  <si>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</si>
  <si>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</si>
  <si>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</si>
  <si>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</si>
  <si>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</si>
  <si>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</si>
  <si>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</si>
  <si>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</si>
  <si>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</si>
  <si>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</si>
  <si>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</si>
  <si>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</si>
  <si>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</si>
  <si>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</si>
  <si>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</si>
  <si>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</si>
  <si>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</si>
  <si>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</si>
  <si>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</si>
  <si>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</si>
  <si>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</si>
  <si>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</si>
  <si>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</si>
  <si>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</si>
  <si>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</si>
  <si>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</si>
  <si>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</si>
  <si>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</si>
  <si>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</si>
  <si>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</si>
  <si>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</si>
  <si>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</si>
  <si>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</si>
  <si>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</si>
  <si>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</si>
  <si>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</si>
  <si>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</si>
  <si>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</si>
  <si>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</si>
  <si>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</si>
  <si>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</si>
  <si>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</si>
  <si>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</si>
  <si>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</si>
  <si>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</si>
  <si>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</si>
  <si>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</si>
  <si>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</si>
  <si>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</si>
  <si>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</si>
  <si>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</si>
  <si>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</si>
  <si>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</si>
  <si>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</si>
  <si>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</si>
  <si>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</si>
  <si>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</si>
  <si>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</si>
  <si>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</si>
  <si>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</si>
  <si>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</si>
  <si>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</si>
  <si>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</si>
  <si>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</si>
  <si>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</si>
  <si>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</si>
  <si>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</si>
  <si>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</si>
  <si>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</si>
  <si>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</si>
  <si>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</si>
  <si>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</si>
  <si>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</si>
  <si>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</si>
  <si>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</si>
  <si>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</si>
  <si>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</si>
  <si>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</si>
  <si>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</si>
  <si>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</si>
  <si>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</si>
  <si>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</si>
  <si>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</si>
  <si>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</si>
  <si>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</si>
  <si>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</si>
  <si>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</si>
  <si>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</si>
  <si>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</si>
  <si>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</si>
  <si>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</si>
  <si>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</si>
  <si>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</si>
  <si>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</si>
  <si>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</si>
  <si>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</si>
  <si>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</si>
  <si>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</si>
  <si>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</si>
  <si>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</si>
  <si>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</si>
  <si>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</si>
  <si>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</si>
  <si>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</si>
  <si>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</si>
  <si>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</si>
  <si>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</si>
  <si>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</si>
  <si>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</si>
  <si>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</si>
  <si>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</si>
  <si>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</si>
  <si>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</si>
  <si>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</si>
  <si>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</si>
  <si>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</si>
  <si>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</si>
  <si>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</si>
  <si>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</si>
  <si>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</si>
  <si>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</si>
  <si>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</si>
  <si>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</si>
  <si>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</si>
  <si>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</si>
  <si>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</si>
  <si>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</si>
  <si>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</si>
  <si>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</si>
  <si>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</si>
  <si>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</si>
  <si>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</si>
  <si>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</si>
  <si>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</si>
  <si>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</si>
  <si>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</si>
  <si>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</si>
  <si>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</si>
  <si>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</si>
  <si>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</si>
  <si>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</si>
  <si>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</si>
  <si>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</si>
  <si>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</si>
  <si>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</si>
  <si>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</si>
  <si>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</si>
  <si>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</si>
  <si>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</si>
  <si>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</si>
  <si>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</si>
  <si>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</si>
  <si>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</si>
  <si>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</si>
  <si>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</si>
  <si>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</si>
  <si>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</si>
  <si>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</si>
  <si>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</si>
  <si>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</si>
  <si>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</si>
  <si>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</si>
  <si>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</si>
  <si>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</si>
  <si>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</si>
  <si>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</si>
  <si>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</si>
  <si>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</si>
  <si>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</si>
  <si>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</si>
  <si>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</si>
  <si>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</si>
  <si>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</si>
  <si>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</si>
  <si>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</si>
  <si>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</si>
  <si>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</si>
  <si>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</si>
  <si>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</si>
  <si>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</si>
  <si>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</si>
  <si>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</si>
  <si>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</si>
  <si>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</si>
  <si>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</si>
  <si>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</si>
  <si>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</si>
  <si>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</si>
  <si>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</si>
  <si>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</si>
  <si>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</si>
  <si>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</si>
  <si>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</si>
  <si>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</si>
  <si>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</si>
  <si>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</si>
  <si>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</si>
  <si>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</si>
  <si>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</si>
  <si>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</si>
  <si>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</si>
  <si>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</si>
  <si>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</si>
  <si>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</si>
  <si>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</si>
  <si>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</si>
  <si>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</si>
  <si>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</si>
  <si>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</si>
  <si>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</si>
  <si>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</si>
  <si>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</si>
  <si>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</si>
  <si>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</si>
  <si>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</si>
  <si>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</si>
  <si>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</si>
  <si>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</si>
  <si>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</si>
  <si>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</si>
  <si>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</si>
  <si>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</si>
  <si>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</si>
  <si>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</si>
  <si>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</si>
  <si>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</si>
  <si>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</si>
  <si>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</si>
  <si>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</si>
  <si>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</si>
  <si>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</si>
  <si>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</si>
  <si>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</si>
  <si>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</si>
  <si>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</si>
  <si>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</si>
  <si>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</si>
  <si>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</si>
  <si>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</si>
  <si>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</si>
  <si>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</si>
  <si>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</si>
  <si>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</si>
  <si>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</si>
  <si>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</si>
  <si>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</si>
  <si>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</si>
  <si>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</si>
  <si>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</si>
  <si>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</si>
  <si>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</si>
  <si>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</si>
  <si>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</si>
  <si>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</si>
  <si>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</si>
  <si>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</si>
  <si>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</si>
  <si>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</si>
  <si>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</si>
  <si>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</si>
  <si>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</si>
  <si>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</si>
  <si>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</si>
  <si>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</si>
  <si>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</si>
  <si>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</si>
  <si>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</si>
  <si>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</si>
  <si>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</si>
  <si>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</si>
  <si>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</si>
  <si>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</si>
  <si>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</si>
  <si>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</si>
  <si>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</si>
  <si>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</si>
  <si>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</si>
  <si>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</si>
  <si>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</si>
  <si>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</si>
  <si>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</si>
  <si>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</si>
  <si>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</si>
  <si>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</si>
  <si>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</si>
  <si>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</si>
  <si>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</si>
  <si>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</si>
  <si>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</si>
  <si>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</si>
  <si>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</si>
  <si>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</si>
  <si>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</si>
  <si>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</si>
  <si>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</si>
  <si>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</si>
  <si>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</si>
  <si>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</si>
  <si>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</si>
  <si>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</si>
  <si>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</si>
  <si>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</si>
  <si>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</si>
  <si>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</si>
  <si>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</si>
  <si>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</si>
  <si>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</si>
  <si>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</si>
  <si>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</si>
  <si>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</si>
  <si>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</si>
  <si>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</si>
  <si>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</si>
  <si>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</si>
  <si>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</si>
  <si>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</si>
  <si>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</si>
  <si>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</si>
  <si>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</si>
  <si>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</si>
  <si>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</si>
  <si>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</si>
  <si>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</si>
  <si>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</si>
  <si>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</si>
  <si>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</si>
  <si>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</si>
  <si>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</si>
  <si>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</si>
  <si>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</si>
  <si>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</si>
  <si>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</si>
  <si>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</si>
  <si>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</si>
  <si>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</si>
  <si>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</si>
  <si>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</si>
  <si>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</si>
  <si>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</si>
  <si>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</si>
  <si>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</si>
  <si>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</si>
  <si>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</si>
  <si>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</si>
  <si>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</si>
  <si>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</si>
  <si>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</si>
  <si>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</si>
  <si>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</si>
  <si>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</si>
  <si>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</si>
  <si>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</si>
  <si>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</si>
  <si>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</si>
  <si>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</si>
  <si>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</si>
  <si>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</si>
  <si>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</si>
  <si>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</si>
  <si>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</si>
  <si>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</si>
  <si>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</si>
  <si>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</si>
  <si>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</si>
  <si>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</si>
  <si>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</si>
  <si>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</si>
  <si>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</si>
  <si>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</si>
  <si>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</si>
  <si>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</si>
  <si>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</si>
  <si>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</si>
  <si>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</si>
  <si>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</si>
  <si>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</si>
  <si>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</si>
  <si>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</si>
  <si>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</si>
  <si>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</si>
  <si>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</si>
  <si>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</si>
  <si>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</si>
  <si>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</si>
  <si>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</si>
  <si>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</si>
  <si>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</si>
  <si>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</si>
  <si>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</si>
  <si>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</si>
  <si>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</si>
  <si>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</si>
  <si>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</si>
  <si>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</si>
  <si>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</si>
  <si>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</si>
  <si>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</si>
  <si>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</si>
  <si>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</si>
  <si>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</si>
  <si>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</si>
  <si>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</si>
  <si>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</si>
  <si>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</si>
  <si>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</si>
  <si>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</si>
  <si>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</si>
  <si>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</si>
  <si>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</si>
  <si>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</si>
  <si>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</si>
  <si>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</si>
  <si>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</si>
  <si>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</si>
  <si>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</si>
  <si>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</si>
  <si>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</si>
  <si>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</si>
  <si>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</si>
  <si>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</si>
  <si>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</si>
  <si>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</si>
  <si>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</si>
  <si>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</si>
  <si>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</si>
  <si>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</si>
  <si>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</si>
  <si>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</si>
  <si>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</si>
  <si>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</si>
  <si>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</si>
  <si>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</si>
  <si>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</si>
  <si>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</si>
  <si>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</si>
  <si>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</si>
  <si>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</si>
  <si>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</si>
  <si>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</si>
  <si>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</si>
  <si>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</si>
  <si>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</si>
  <si>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</si>
  <si>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</si>
  <si>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</si>
  <si>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</si>
  <si>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</si>
  <si>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</si>
  <si>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</si>
  <si>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</si>
  <si>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</si>
  <si>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</si>
  <si>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</si>
  <si>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</si>
  <si>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</si>
  <si>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</si>
  <si>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</si>
  <si>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</si>
  <si>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</si>
  <si>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</si>
  <si>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</si>
  <si>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</si>
  <si>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</si>
  <si>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</si>
  <si>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</si>
  <si>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</si>
  <si>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</si>
  <si>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</si>
  <si>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</si>
  <si>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</si>
  <si>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</si>
  <si>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</si>
  <si>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</si>
  <si>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</si>
  <si>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</si>
  <si>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</si>
  <si>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</si>
  <si>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</si>
  <si>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</si>
  <si>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</si>
  <si>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</si>
  <si>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</si>
  <si>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</si>
  <si>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</si>
  <si>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</si>
  <si>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</si>
  <si>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</si>
  <si>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</si>
  <si>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</si>
  <si>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</si>
  <si>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</si>
  <si>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</si>
  <si>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</si>
  <si>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</si>
  <si>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</si>
  <si>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</si>
  <si>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</si>
  <si>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</si>
  <si>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</si>
  <si>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</si>
  <si>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</si>
  <si>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</si>
  <si>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</si>
  <si>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</si>
  <si>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</si>
  <si>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</si>
  <si>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</si>
  <si>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</si>
  <si>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</si>
  <si>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</si>
  <si>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</si>
  <si>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</si>
  <si>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</si>
  <si>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</si>
  <si>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</si>
  <si>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</si>
  <si>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</si>
  <si>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</si>
  <si>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</si>
  <si>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</si>
  <si>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</si>
  <si>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</si>
  <si>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</si>
  <si>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</si>
  <si>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</si>
  <si>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</si>
  <si>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</si>
  <si>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</si>
  <si>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</si>
  <si>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</si>
  <si>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</si>
  <si>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</si>
  <si>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</si>
  <si>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</si>
  <si>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</si>
  <si>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</si>
  <si>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</si>
  <si>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</si>
  <si>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</si>
  <si>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</si>
  <si>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</si>
  <si>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</si>
  <si>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</si>
  <si>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</si>
  <si>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</si>
  <si>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</si>
  <si>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</si>
  <si>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</si>
  <si>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</si>
  <si>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</si>
  <si>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</si>
  <si>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</si>
  <si>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</si>
  <si>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</si>
  <si>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</si>
  <si>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</si>
  <si>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</si>
  <si>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</si>
  <si>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</si>
  <si>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</si>
  <si>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</si>
  <si>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</si>
  <si>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</si>
  <si>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</si>
  <si>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</si>
  <si>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</si>
  <si>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</si>
  <si>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</si>
  <si>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</si>
  <si>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</si>
  <si>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</si>
  <si>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</si>
  <si>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</si>
  <si>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</si>
  <si>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</si>
  <si>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</si>
  <si>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</si>
  <si>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</si>
  <si>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</si>
  <si>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</si>
  <si>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</si>
  <si>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</si>
  <si>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</si>
  <si>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</si>
  <si>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</si>
  <si>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</si>
  <si>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</si>
  <si>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</si>
  <si>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</si>
  <si>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</si>
  <si>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</si>
  <si>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</si>
  <si>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</si>
  <si>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</si>
  <si>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</si>
  <si>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</si>
  <si>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</si>
  <si>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</si>
  <si>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</si>
  <si>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</si>
  <si>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</si>
  <si>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</si>
  <si>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</si>
  <si>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</si>
  <si>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</si>
  <si>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</si>
  <si>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</si>
  <si>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</si>
  <si>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</si>
  <si>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</si>
  <si>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</si>
  <si>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</si>
  <si>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</si>
  <si>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</si>
  <si>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</si>
  <si>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</si>
  <si>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</si>
  <si>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</si>
  <si>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</si>
  <si>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</si>
  <si>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</si>
  <si>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</si>
  <si>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</si>
  <si>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</si>
  <si>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</si>
  <si>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</si>
  <si>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</si>
  <si>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</si>
  <si>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</si>
  <si>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</si>
  <si>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</si>
  <si>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</si>
  <si>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</si>
  <si>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</si>
  <si>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</si>
  <si>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</si>
  <si>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</si>
  <si>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</si>
  <si>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</si>
  <si>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</si>
  <si>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</si>
  <si>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</si>
  <si>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</si>
  <si>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</si>
  <si>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</si>
  <si>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</si>
  <si>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</si>
  <si>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</si>
  <si>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</si>
  <si>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</si>
  <si>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</si>
  <si>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</si>
  <si>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</si>
  <si>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</si>
  <si>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</si>
  <si>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</si>
  <si>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</si>
  <si>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</si>
  <si>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</si>
  <si>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</si>
  <si>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</si>
  <si>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</si>
  <si>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</si>
  <si>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</si>
  <si>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</si>
  <si>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</si>
  <si>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</si>
  <si>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</si>
  <si>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</si>
  <si>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</si>
  <si>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</si>
  <si>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</si>
  <si>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</si>
  <si>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</si>
  <si>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</si>
  <si>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</si>
  <si>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</si>
  <si>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</si>
  <si>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</si>
  <si>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</si>
  <si>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</si>
  <si>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</si>
  <si>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</si>
  <si>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</si>
  <si>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</si>
  <si>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</si>
  <si>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</si>
  <si>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</si>
  <si>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</si>
  <si>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</si>
  <si>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</si>
  <si>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</si>
  <si>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</si>
  <si>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</si>
  <si>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</si>
  <si>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</si>
  <si>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</si>
  <si>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</si>
  <si>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</si>
  <si>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</si>
  <si>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</si>
  <si>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</si>
  <si>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</si>
  <si>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</si>
  <si>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</si>
  <si>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</si>
  <si>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</si>
  <si>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</si>
  <si>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</si>
  <si>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</si>
  <si>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</si>
  <si>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</si>
  <si>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</si>
  <si>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</si>
  <si>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</si>
  <si>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</si>
  <si>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</si>
  <si>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</si>
  <si>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</si>
  <si>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</si>
  <si>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</si>
  <si>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</si>
  <si>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</si>
  <si>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</si>
  <si>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</si>
  <si>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</si>
  <si>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</si>
  <si>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</si>
  <si>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</si>
  <si>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</si>
  <si>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</si>
  <si>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</si>
  <si>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</si>
  <si>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</si>
  <si>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</si>
  <si>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</si>
  <si>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</si>
  <si>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</si>
  <si>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</si>
  <si>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</si>
  <si>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</si>
  <si>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</si>
  <si>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</si>
  <si>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</si>
  <si>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</si>
  <si>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</si>
  <si>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</si>
  <si>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</si>
  <si>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</si>
  <si>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</si>
  <si>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</si>
  <si>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</si>
  <si>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</si>
  <si>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</si>
  <si>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</si>
  <si>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</si>
  <si>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</si>
  <si>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</si>
  <si>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</si>
  <si>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</si>
  <si>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</si>
  <si>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</si>
  <si>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</si>
  <si>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</si>
  <si>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</si>
  <si>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</si>
  <si>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</si>
  <si>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</si>
  <si>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</si>
  <si>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</si>
  <si>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</si>
  <si>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</si>
  <si>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</si>
  <si>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</si>
  <si>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</si>
  <si>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</si>
  <si>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</si>
  <si>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</si>
  <si>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</si>
  <si>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</si>
  <si>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</si>
  <si>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</si>
  <si>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</si>
  <si>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</si>
  <si>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</si>
  <si>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</si>
  <si>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</si>
  <si>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</si>
  <si>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</si>
  <si>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</si>
  <si>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</si>
  <si>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</si>
  <si>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</si>
  <si>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</si>
  <si>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</si>
  <si>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</si>
  <si>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</si>
  <si>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</si>
  <si>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</si>
  <si>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</si>
  <si>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</si>
  <si>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</si>
  <si>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</si>
  <si>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</si>
  <si>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</si>
  <si>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</si>
  <si>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</si>
  <si>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</si>
  <si>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</si>
  <si>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</si>
  <si>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</si>
  <si>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</si>
  <si>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</si>
  <si>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</si>
  <si>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</si>
  <si>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</si>
  <si>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</si>
  <si>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</si>
  <si>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</si>
  <si>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</si>
  <si>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</si>
  <si>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</si>
  <si>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</si>
  <si>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</si>
  <si>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</si>
  <si>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</si>
  <si>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</si>
  <si>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</si>
  <si>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</si>
  <si>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</si>
  <si>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</si>
  <si>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</si>
  <si>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</si>
  <si>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</si>
  <si>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</si>
  <si>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</si>
  <si>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</si>
  <si>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</si>
  <si>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</si>
  <si>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</si>
  <si>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</si>
  <si>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</si>
  <si>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</si>
  <si>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</si>
  <si>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</si>
  <si>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</si>
  <si>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</si>
  <si>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</si>
  <si>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</si>
  <si>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</si>
  <si>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</si>
  <si>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</si>
  <si>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</si>
  <si>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</si>
  <si>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</si>
  <si>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</si>
  <si>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</si>
  <si>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</si>
  <si>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</si>
  <si>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</si>
  <si>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</si>
  <si>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</si>
  <si>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</si>
  <si>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</si>
  <si>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</si>
  <si>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</si>
  <si>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</si>
  <si>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</si>
  <si>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</si>
  <si>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</si>
  <si>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</si>
  <si>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</si>
  <si>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</si>
  <si>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</si>
  <si>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</si>
  <si>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</si>
  <si>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</si>
  <si>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</si>
  <si>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</si>
  <si>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</si>
  <si>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</si>
  <si>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</si>
  <si>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</si>
  <si>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</si>
  <si>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</si>
  <si>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</si>
  <si>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</si>
  <si>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</si>
  <si>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</si>
  <si>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</si>
  <si>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</si>
  <si>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</si>
  <si>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</si>
  <si>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</si>
  <si>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</si>
  <si>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</si>
  <si>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</si>
  <si>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</si>
  <si>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</si>
  <si>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</si>
  <si>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</si>
  <si>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</si>
  <si>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</si>
  <si>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</si>
  <si>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</si>
  <si>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</si>
  <si>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</si>
  <si>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</si>
  <si>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</si>
  <si>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</si>
  <si>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</si>
  <si>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</si>
  <si>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</si>
  <si>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</si>
  <si>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</si>
  <si>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</si>
  <si>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</si>
  <si>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</si>
  <si>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</si>
  <si>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</si>
  <si>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</si>
  <si>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</si>
  <si>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</si>
  <si>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</si>
  <si>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</si>
  <si>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</si>
  <si>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</si>
  <si>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</si>
  <si>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</si>
  <si>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</si>
  <si>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</si>
  <si>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</si>
  <si>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</si>
  <si>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</si>
  <si>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</si>
  <si>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</si>
  <si>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</si>
  <si>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</si>
  <si>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</si>
  <si>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</si>
  <si>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</si>
  <si>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</si>
  <si>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</si>
  <si>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</si>
  <si>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</si>
  <si>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</si>
  <si>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</si>
  <si>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</si>
  <si>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</si>
  <si>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</si>
  <si>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</si>
  <si>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</si>
  <si>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</si>
  <si>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</si>
  <si>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</si>
  <si>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</si>
  <si>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</si>
  <si>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</si>
  <si>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</si>
  <si>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</si>
  <si>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</si>
  <si>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</si>
  <si>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</si>
  <si>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</si>
  <si>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</si>
  <si>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</si>
  <si>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</si>
  <si>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</si>
  <si>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</si>
  <si>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</si>
  <si>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</si>
  <si>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</si>
  <si>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</si>
  <si>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</si>
  <si>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</si>
  <si>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</si>
  <si>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</si>
  <si>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</si>
  <si>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</si>
  <si>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</si>
  <si>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</si>
  <si>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</si>
  <si>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</si>
  <si>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</si>
  <si>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</si>
  <si>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</si>
  <si>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</si>
  <si>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</si>
  <si>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</si>
  <si>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</si>
  <si>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</si>
  <si>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</si>
  <si>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</si>
  <si>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</si>
  <si>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</si>
  <si>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</si>
  <si>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</si>
  <si>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</si>
  <si>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</si>
  <si>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</si>
  <si>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</si>
  <si>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</si>
  <si>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</si>
  <si>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</si>
  <si>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</si>
  <si>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</si>
  <si>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</si>
  <si>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</si>
  <si>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</si>
  <si>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</si>
  <si>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</si>
  <si>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</si>
  <si>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</si>
  <si>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</si>
  <si>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</si>
  <si>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</si>
  <si>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</si>
  <si>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</si>
  <si>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</si>
  <si>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</si>
  <si>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</si>
  <si>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</si>
  <si>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</si>
  <si>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</si>
  <si>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</si>
  <si>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</si>
  <si>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</si>
  <si>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</si>
  <si>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</si>
  <si>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</si>
  <si>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</si>
  <si>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</si>
  <si>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</si>
  <si>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</si>
  <si>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</si>
  <si>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</si>
  <si>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</si>
  <si>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</si>
  <si>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</si>
  <si>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</si>
  <si>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</si>
  <si>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</si>
  <si>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</si>
  <si>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</si>
  <si>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</si>
  <si>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</si>
  <si>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</si>
  <si>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</si>
  <si>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</si>
  <si>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</si>
  <si>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</si>
  <si>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</si>
  <si>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</si>
  <si>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</si>
  <si>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</si>
  <si>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</si>
  <si>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</si>
  <si>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</si>
  <si>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</si>
  <si>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</si>
  <si>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</si>
  <si>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</si>
  <si>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</si>
  <si>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</si>
  <si>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</si>
  <si>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</si>
  <si>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</si>
  <si>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</si>
  <si>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</si>
  <si>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</si>
  <si>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</si>
  <si>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</si>
  <si>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</si>
  <si>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</si>
  <si>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</si>
  <si>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</si>
  <si>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</si>
  <si>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</si>
  <si>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</si>
  <si>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</si>
  <si>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</si>
  <si>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</si>
  <si>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</si>
  <si>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</si>
  <si>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</si>
  <si>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</si>
  <si>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</si>
  <si>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</si>
  <si>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</si>
  <si>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</si>
  <si>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</si>
  <si>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</si>
  <si>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</si>
  <si>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</si>
  <si>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</si>
  <si>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</si>
  <si>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</si>
  <si>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</si>
  <si>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</si>
  <si>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</si>
  <si>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</si>
  <si>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</si>
  <si>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</si>
  <si>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</si>
  <si>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</si>
  <si>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</si>
  <si>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</si>
  <si>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</si>
  <si>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</si>
  <si>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</si>
  <si>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</si>
  <si>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</si>
  <si>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</si>
  <si>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</si>
  <si>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</si>
  <si>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</si>
  <si>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</si>
  <si>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</si>
  <si>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</si>
  <si>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</si>
  <si>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</si>
  <si>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</si>
  <si>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</si>
  <si>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</si>
  <si>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</si>
  <si>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</si>
  <si>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</si>
  <si>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</si>
  <si>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</si>
  <si>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</si>
  <si>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</si>
  <si>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</si>
  <si>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</si>
  <si>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</si>
  <si>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</si>
  <si>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</si>
  <si>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</si>
  <si>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</si>
  <si>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</si>
  <si>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</si>
  <si>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</si>
  <si>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</si>
  <si>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</si>
  <si>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</si>
  <si>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</si>
  <si>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</si>
  <si>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</si>
  <si>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</si>
  <si>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</si>
  <si>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</si>
  <si>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</si>
  <si>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</si>
  <si>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</si>
  <si>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</si>
  <si>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</si>
  <si>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</si>
  <si>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</si>
  <si>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</si>
  <si>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</si>
  <si>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</si>
  <si>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</si>
  <si>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</si>
  <si>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</si>
  <si>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</si>
  <si>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</si>
  <si>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</si>
  <si>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</si>
  <si>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</si>
  <si>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</si>
  <si>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</si>
  <si>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</si>
  <si>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</si>
  <si>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</si>
  <si>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</si>
  <si>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</si>
  <si>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</si>
  <si>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</si>
  <si>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</si>
  <si>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</si>
  <si>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</si>
  <si>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</si>
  <si>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</si>
  <si>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</si>
  <si>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</si>
  <si>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</si>
  <si>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</si>
  <si>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</si>
  <si>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</si>
  <si>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</si>
  <si>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</si>
  <si>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</si>
  <si>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</si>
  <si>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</si>
  <si>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</si>
  <si>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</si>
  <si>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</si>
  <si>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</si>
  <si>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</si>
  <si>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</si>
  <si>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</si>
  <si>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</si>
  <si>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</si>
  <si>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</si>
  <si>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</si>
  <si>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</si>
  <si>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</si>
  <si>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</si>
  <si>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</si>
  <si>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</si>
  <si>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</si>
  <si>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</si>
  <si>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</si>
  <si>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</si>
  <si>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</si>
  <si>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</si>
  <si>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</si>
  <si>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</si>
  <si>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</si>
  <si>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</si>
  <si>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</si>
  <si>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</si>
  <si>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</si>
  <si>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</si>
  <si>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</si>
  <si>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</si>
  <si>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</si>
  <si>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</si>
  <si>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</si>
  <si>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</si>
  <si>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</si>
  <si>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</si>
  <si>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</si>
  <si>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</si>
  <si>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</si>
  <si>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</si>
  <si>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</si>
  <si>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</si>
  <si>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</si>
  <si>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</si>
  <si>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</si>
  <si>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</si>
  <si>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</si>
  <si>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</si>
  <si>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</si>
  <si>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</si>
  <si>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</si>
  <si>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</si>
  <si>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</si>
  <si>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</si>
  <si>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</si>
  <si>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</si>
  <si>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</si>
  <si>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</si>
  <si>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</si>
  <si>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</si>
  <si>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</si>
  <si>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</si>
  <si>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</si>
  <si>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</si>
  <si>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</si>
  <si>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</si>
  <si>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</si>
  <si>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</si>
  <si>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</si>
  <si>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</si>
  <si>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</si>
  <si>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</si>
  <si>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</si>
  <si>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</si>
  <si>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</si>
  <si>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</si>
  <si>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</si>
  <si>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</si>
  <si>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</si>
  <si>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</si>
  <si>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</si>
  <si>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</si>
  <si>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</si>
  <si>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</si>
  <si>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</si>
  <si>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</si>
  <si>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</si>
  <si>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</si>
  <si>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</si>
  <si>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</si>
  <si>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</si>
  <si>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</si>
  <si>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</si>
  <si>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</si>
  <si>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</si>
  <si>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</si>
  <si>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</si>
  <si>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</si>
  <si>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</si>
  <si>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</si>
  <si>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</si>
  <si>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</si>
  <si>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</si>
  <si>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</si>
  <si>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</si>
  <si>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</si>
  <si>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</si>
  <si>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</si>
  <si>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</si>
  <si>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</si>
  <si>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</si>
  <si>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</si>
  <si>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</si>
  <si>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</si>
  <si>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</si>
  <si>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</si>
  <si>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</si>
  <si>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</si>
  <si>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</si>
  <si>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</si>
  <si>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</si>
  <si>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</si>
  <si>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</si>
  <si>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</si>
  <si>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</si>
  <si>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</si>
  <si>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</si>
  <si>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</si>
  <si>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</si>
  <si>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</si>
  <si>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</si>
  <si>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</si>
  <si>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</si>
  <si>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</si>
  <si>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</si>
  <si>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</si>
  <si>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</si>
  <si>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</si>
  <si>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</si>
  <si>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</si>
  <si>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</si>
  <si>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</si>
  <si>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</si>
  <si>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</si>
  <si>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</si>
  <si>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</si>
  <si>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</si>
  <si>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</si>
  <si>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</si>
  <si>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</si>
  <si>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</si>
  <si>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</si>
  <si>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</si>
  <si>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</si>
  <si>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</si>
  <si>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</si>
  <si>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</si>
  <si>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</si>
  <si>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</si>
  <si>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</si>
  <si>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</si>
  <si>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</si>
  <si>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</si>
  <si>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</si>
  <si>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</si>
  <si>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</si>
  <si>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</si>
  <si>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</si>
  <si>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</si>
  <si>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</si>
  <si>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</si>
  <si>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</si>
  <si>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</si>
  <si>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</si>
  <si>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</si>
  <si>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</si>
  <si>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</si>
  <si>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</si>
  <si>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</si>
  <si>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</si>
  <si>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</si>
  <si>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</si>
  <si>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</si>
  <si>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</si>
  <si>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</si>
  <si>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</si>
  <si>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</si>
  <si>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</si>
  <si>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</si>
  <si>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</si>
  <si>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</si>
  <si>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</si>
  <si>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</si>
  <si>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</si>
  <si>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</si>
  <si>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</si>
  <si>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</si>
  <si>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</si>
  <si>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</si>
  <si>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</si>
  <si>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</si>
  <si>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</si>
  <si>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</si>
  <si>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</si>
  <si>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</si>
  <si>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</si>
  <si>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</si>
  <si>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</si>
  <si>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</si>
  <si>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</si>
  <si>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</si>
  <si>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</si>
  <si>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</si>
  <si>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</si>
  <si>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</si>
  <si>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</si>
  <si>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</si>
  <si>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</si>
  <si>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</si>
  <si>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</si>
  <si>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</si>
  <si>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</si>
  <si>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</si>
  <si>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</si>
  <si>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</si>
  <si>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</si>
  <si>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</si>
  <si>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</si>
  <si>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</si>
  <si>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</si>
  <si>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</si>
  <si>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</si>
  <si>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</si>
  <si>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</si>
  <si>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</si>
  <si>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</si>
  <si>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</si>
  <si>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</si>
  <si>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</si>
  <si>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</si>
  <si>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</si>
  <si>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</si>
  <si>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</si>
  <si>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</si>
  <si>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</si>
  <si>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</si>
  <si>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</si>
  <si>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</si>
  <si>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</si>
  <si>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</si>
  <si>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</si>
  <si>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</si>
  <si>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</si>
  <si>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</si>
  <si>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</si>
  <si>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</si>
  <si>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</si>
  <si>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</si>
  <si>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</si>
  <si>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</si>
  <si>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</si>
  <si>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</si>
  <si>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</si>
  <si>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</si>
  <si>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</si>
  <si>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</si>
  <si>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</si>
  <si>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</si>
  <si>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</si>
  <si>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</si>
  <si>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</si>
  <si>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</si>
  <si>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</si>
  <si>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</si>
  <si>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</si>
  <si>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</si>
  <si>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</si>
  <si>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</si>
  <si>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</si>
  <si>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</si>
  <si>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</si>
  <si>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</si>
  <si>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</si>
  <si>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</si>
  <si>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</si>
  <si>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</si>
  <si>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</si>
  <si>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</si>
  <si>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</si>
  <si>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</si>
  <si>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</si>
  <si>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</si>
  <si>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</si>
  <si>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</si>
  <si>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</si>
  <si>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</si>
  <si>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</si>
  <si>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</si>
  <si>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</si>
  <si>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</si>
  <si>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</si>
  <si>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</si>
  <si>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</si>
  <si>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</si>
  <si>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</si>
  <si>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</si>
  <si>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</si>
  <si>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</si>
  <si>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</si>
  <si>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</si>
  <si>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</si>
  <si>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</si>
  <si>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</si>
  <si>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</si>
  <si>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</si>
  <si>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</si>
  <si>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</si>
  <si>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</si>
  <si>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</si>
  <si>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</si>
  <si>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</si>
  <si>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</si>
  <si>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</si>
  <si>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</si>
  <si>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</si>
  <si>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</si>
  <si>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</si>
  <si>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</si>
  <si>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</si>
  <si>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</si>
  <si>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</si>
  <si>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</si>
  <si>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</si>
  <si>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</si>
  <si>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</si>
  <si>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</si>
  <si>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</si>
  <si>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</si>
  <si>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</si>
  <si>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</si>
  <si>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</si>
  <si>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</si>
  <si>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</si>
  <si>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</si>
  <si>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</si>
  <si>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</si>
  <si>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</si>
  <si>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</si>
  <si>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</si>
  <si>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</si>
  <si>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</si>
  <si>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</si>
  <si>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</si>
  <si>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</si>
  <si>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</si>
  <si>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</si>
  <si>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</si>
  <si>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</si>
  <si>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</si>
  <si>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</si>
  <si>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</si>
  <si>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</si>
  <si>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</si>
  <si>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</si>
  <si>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</si>
  <si>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</si>
  <si>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</si>
  <si>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</si>
  <si>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</si>
  <si>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</si>
  <si>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</si>
  <si>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</si>
  <si>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</si>
  <si>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</si>
  <si>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</si>
  <si>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</si>
  <si>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</si>
  <si>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</si>
  <si>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</si>
  <si>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</si>
  <si>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</si>
  <si>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</si>
  <si>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</si>
  <si>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</si>
  <si>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</si>
  <si>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</si>
  <si>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</si>
  <si>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</si>
  <si>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</si>
  <si>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</si>
  <si>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</si>
  <si>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</si>
  <si>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</si>
  <si>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</si>
  <si>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</si>
  <si>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</si>
  <si>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</si>
  <si>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</si>
  <si>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</si>
  <si>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</si>
  <si>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</si>
  <si>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</si>
  <si>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</si>
  <si>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</si>
  <si>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</si>
  <si>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</si>
  <si>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</si>
  <si>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</si>
  <si>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</si>
  <si>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</si>
  <si>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</si>
  <si>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</si>
  <si>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</si>
  <si>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</si>
  <si>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</si>
  <si>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</si>
  <si>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</si>
  <si>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</si>
  <si>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</si>
  <si>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</si>
  <si>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</si>
  <si>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</si>
  <si>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</si>
  <si>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</si>
  <si>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</si>
  <si>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</si>
  <si>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</si>
  <si>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</si>
  <si>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</si>
  <si>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</si>
  <si>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</si>
  <si>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</si>
  <si>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</si>
  <si>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</si>
  <si>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</si>
  <si>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</si>
  <si>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</si>
  <si>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</si>
  <si>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</si>
  <si>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</si>
  <si>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</si>
  <si>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</si>
  <si>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</si>
  <si>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</si>
  <si>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</si>
  <si>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</si>
  <si>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</si>
  <si>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</si>
  <si>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</si>
  <si>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</si>
  <si>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</si>
  <si>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</si>
  <si>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</si>
  <si>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</si>
  <si>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</si>
  <si>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</si>
  <si>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</si>
  <si>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</si>
  <si>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</si>
  <si>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</si>
  <si>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</si>
  <si>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</si>
  <si>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</si>
  <si>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</si>
  <si>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</si>
  <si>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</si>
  <si>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</si>
  <si>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</si>
  <si>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</si>
  <si>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</si>
  <si>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</si>
  <si>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</si>
  <si>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</si>
  <si>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</si>
  <si>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</si>
  <si>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</si>
  <si>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</si>
  <si>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</si>
  <si>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</si>
  <si>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</si>
  <si>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</si>
  <si>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</si>
  <si>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</si>
  <si>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</si>
  <si>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</si>
  <si>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</si>
  <si>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</si>
  <si>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</si>
  <si>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</si>
  <si>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</si>
  <si>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</si>
  <si>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</si>
  <si>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</si>
  <si>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</si>
  <si>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</si>
  <si>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</si>
  <si>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</si>
  <si>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</si>
  <si>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</si>
  <si>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</si>
  <si>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</si>
  <si>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</si>
  <si>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</si>
  <si>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</si>
  <si>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</si>
  <si>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</si>
  <si>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</si>
  <si>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</si>
  <si>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</si>
  <si>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</si>
  <si>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</si>
  <si>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</si>
  <si>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</si>
  <si>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</si>
  <si>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</si>
  <si>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</si>
  <si>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</si>
  <si>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</si>
  <si>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</si>
  <si>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</si>
  <si>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</si>
  <si>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</si>
  <si>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</si>
  <si>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</si>
  <si>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</si>
  <si>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</si>
  <si>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</si>
  <si>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</si>
  <si>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</si>
  <si>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</si>
  <si>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</si>
  <si>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</si>
  <si>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</si>
  <si>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</si>
  <si>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</si>
  <si>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</si>
  <si>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</si>
  <si>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</si>
  <si>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</si>
  <si>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</si>
  <si>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</si>
  <si>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</si>
  <si>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</si>
  <si>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</si>
  <si>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</si>
  <si>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</si>
  <si>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</si>
  <si>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</si>
  <si>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</si>
  <si>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</si>
  <si>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</si>
  <si>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</si>
  <si>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</si>
  <si>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</si>
  <si>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</si>
  <si>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</si>
  <si>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</si>
  <si>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</si>
  <si>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</si>
  <si>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</si>
  <si>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</si>
  <si>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</si>
  <si>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</si>
  <si>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</si>
  <si>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</si>
  <si>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</si>
  <si>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</si>
  <si>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</si>
  <si>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</si>
  <si>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</si>
  <si>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</si>
  <si>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</si>
  <si>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</si>
  <si>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</si>
  <si>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</si>
  <si>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</si>
  <si>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</si>
  <si>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</si>
  <si>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</si>
  <si>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</si>
  <si>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</si>
  <si>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</si>
  <si>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</si>
  <si>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</si>
  <si>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</si>
  <si>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</si>
  <si>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</si>
  <si>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</si>
  <si>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</si>
  <si>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</si>
  <si>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</si>
  <si>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</si>
  <si>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</si>
  <si>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</si>
  <si>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</si>
  <si>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</si>
  <si>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</si>
  <si>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</si>
  <si>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</si>
  <si>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</si>
  <si>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</si>
  <si>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</si>
  <si>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</si>
  <si>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</si>
  <si>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</si>
  <si>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</si>
  <si>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</si>
  <si>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</si>
  <si>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</si>
  <si>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</si>
  <si>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</si>
  <si>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</si>
  <si>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</si>
  <si>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</si>
  <si>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</si>
  <si>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</si>
  <si>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</si>
  <si>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</si>
  <si>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</si>
  <si>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</si>
  <si>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</si>
  <si>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</si>
  <si>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</si>
  <si>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</si>
  <si>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</si>
  <si>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</si>
  <si>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</si>
  <si>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</si>
  <si>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</si>
  <si>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</si>
  <si>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</si>
  <si>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</si>
  <si>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</si>
  <si>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</si>
  <si>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</si>
  <si>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</si>
  <si>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</si>
  <si>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</si>
  <si>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</si>
  <si>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</si>
  <si>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</si>
  <si>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</si>
  <si>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</si>
  <si>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</si>
  <si>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</si>
  <si>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</si>
  <si>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</si>
  <si>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</si>
  <si>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</si>
  <si>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</si>
  <si>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</si>
  <si>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</si>
  <si>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</si>
  <si>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</si>
  <si>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</si>
  <si>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</si>
  <si>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</si>
  <si>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</si>
  <si>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</si>
  <si>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</si>
  <si>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</si>
  <si>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</si>
  <si>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</si>
  <si>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</si>
  <si>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</si>
  <si>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</si>
  <si>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</si>
  <si>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</si>
  <si>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</si>
  <si>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</si>
  <si>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</si>
  <si>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</si>
  <si>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</si>
  <si>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</si>
  <si>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</si>
  <si>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</si>
  <si>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</si>
  <si>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</si>
  <si>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</si>
  <si>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</si>
  <si>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</si>
  <si>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</si>
  <si>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</si>
  <si>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</si>
  <si>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</si>
  <si>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</si>
  <si>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</si>
  <si>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</si>
  <si>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</si>
  <si>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</si>
  <si>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</si>
  <si>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</si>
  <si>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</si>
  <si>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</si>
  <si>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</si>
  <si>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</si>
  <si>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</si>
  <si>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</si>
  <si>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</si>
  <si>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</si>
  <si>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</si>
  <si>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</si>
  <si>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</si>
  <si>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</si>
  <si>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</si>
  <si>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</si>
  <si>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</si>
  <si>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</si>
  <si>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</si>
  <si>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</si>
  <si>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</si>
  <si>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</si>
  <si>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</si>
  <si>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</si>
  <si>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</si>
  <si>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</si>
  <si>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</si>
  <si>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</si>
  <si>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</si>
  <si>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</si>
  <si>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</si>
  <si>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</si>
  <si>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</si>
  <si>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</si>
  <si>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</si>
  <si>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</si>
  <si>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</si>
  <si>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</si>
  <si>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</si>
  <si>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</si>
  <si>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</si>
  <si>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</si>
  <si>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</si>
  <si>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</si>
  <si>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</si>
  <si>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</si>
  <si>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</si>
  <si>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</si>
  <si>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</si>
  <si>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</si>
  <si>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</si>
  <si>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</si>
  <si>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</si>
  <si>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</si>
  <si>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</si>
  <si>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</si>
  <si>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</si>
  <si>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</si>
  <si>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</si>
  <si>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</si>
  <si>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</si>
  <si>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</si>
  <si>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</si>
  <si>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</si>
  <si>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</si>
  <si>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</si>
  <si>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</si>
  <si>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</si>
  <si>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</si>
  <si>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</si>
  <si>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</si>
  <si>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</si>
  <si>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</si>
  <si>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</si>
  <si>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</si>
  <si>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</si>
  <si>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</si>
  <si>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</si>
  <si>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</si>
  <si>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</si>
  <si>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</si>
  <si>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</si>
  <si>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</si>
  <si>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</si>
  <si>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</si>
  <si>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</si>
  <si>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</si>
  <si>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</si>
  <si>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</si>
  <si>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</si>
  <si>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</si>
  <si>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</si>
  <si>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</si>
  <si>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</si>
  <si>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</si>
  <si>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</si>
  <si>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</si>
  <si>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</si>
  <si>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</si>
  <si>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</si>
  <si>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</si>
  <si>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</si>
  <si>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</si>
  <si>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</si>
  <si>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</si>
  <si>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</si>
  <si>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</si>
  <si>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</si>
  <si>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</si>
  <si>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</si>
  <si>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</si>
  <si>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</si>
  <si>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</si>
  <si>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</si>
  <si>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</si>
  <si>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</si>
  <si>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</si>
  <si>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</si>
  <si>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</si>
  <si>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</si>
  <si>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</si>
  <si>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</si>
  <si>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</si>
  <si>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</si>
  <si>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</si>
  <si>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</si>
  <si>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</si>
  <si>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</si>
  <si>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</si>
  <si>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</si>
  <si>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</si>
  <si>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</si>
  <si>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</si>
  <si>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</si>
  <si>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</si>
  <si>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</si>
  <si>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</si>
  <si>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</si>
  <si>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</si>
  <si>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</si>
  <si>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</si>
  <si>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</si>
  <si>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</si>
  <si>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</si>
  <si>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</si>
  <si>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</si>
  <si>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</si>
  <si>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</si>
  <si>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</si>
  <si>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</si>
  <si>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</si>
  <si>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</si>
  <si>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</si>
  <si>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</si>
  <si>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</si>
  <si>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</si>
  <si>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</si>
  <si>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</si>
  <si>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</si>
  <si>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</si>
  <si>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</si>
  <si>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</si>
  <si>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</si>
  <si>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</si>
  <si>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</si>
  <si>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</si>
  <si>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</si>
  <si>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</si>
  <si>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</si>
  <si>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</si>
  <si>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</si>
  <si>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</si>
  <si>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</si>
  <si>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</si>
  <si>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</si>
  <si>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</si>
  <si>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</si>
  <si>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</si>
  <si>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</si>
  <si>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</si>
  <si>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</si>
  <si>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</si>
  <si>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</si>
  <si>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</si>
  <si>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</si>
  <si>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</si>
  <si>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</si>
  <si>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</si>
  <si>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</si>
  <si>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</si>
  <si>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</si>
  <si>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</si>
  <si>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</si>
  <si>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</si>
  <si>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</si>
  <si>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</si>
  <si>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</si>
  <si>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</si>
  <si>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</si>
  <si>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</si>
  <si>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</si>
  <si>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</si>
  <si>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</si>
  <si>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</si>
  <si>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</si>
  <si>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</si>
  <si>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</si>
  <si>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</si>
  <si>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</si>
  <si>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</si>
  <si>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</si>
  <si>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</si>
  <si>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</si>
  <si>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</si>
  <si>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</si>
  <si>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</si>
  <si>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</si>
  <si>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</si>
  <si>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</si>
  <si>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</si>
  <si>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</si>
  <si>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</si>
  <si>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</si>
  <si>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</si>
  <si>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</si>
  <si>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</si>
  <si>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</si>
  <si>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</si>
  <si>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</si>
  <si>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</si>
  <si>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</si>
  <si>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</si>
  <si>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</si>
  <si>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</si>
  <si>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</si>
  <si>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</si>
  <si>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</si>
  <si>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</si>
  <si>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</si>
  <si>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</si>
  <si>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</si>
  <si>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</si>
  <si>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</si>
  <si>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</si>
  <si>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</si>
  <si>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</si>
  <si>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</si>
  <si>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</si>
  <si>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</si>
  <si>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</si>
  <si>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</si>
  <si>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</si>
  <si>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</si>
  <si>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</si>
  <si>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</si>
  <si>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</si>
  <si>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</si>
  <si>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</si>
  <si>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</si>
  <si>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</si>
  <si>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</si>
  <si>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</si>
  <si>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</si>
  <si>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</si>
  <si>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</si>
  <si>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</si>
  <si>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</si>
  <si>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</si>
  <si>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</si>
  <si>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</si>
  <si>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</si>
  <si>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</si>
  <si>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</si>
  <si>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</si>
  <si>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</si>
  <si>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</si>
  <si>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</si>
  <si>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</si>
  <si>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</si>
  <si>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</si>
  <si>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</si>
  <si>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</si>
  <si>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</si>
  <si>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</si>
  <si>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</si>
  <si>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</si>
  <si>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</si>
  <si>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</si>
  <si>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</si>
  <si>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</si>
  <si>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</si>
  <si>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</si>
  <si>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</si>
  <si>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</si>
  <si>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</si>
  <si>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</si>
  <si>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</si>
  <si>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</si>
  <si>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</si>
  <si>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</si>
  <si>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</si>
  <si>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</si>
  <si>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</si>
  <si>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</si>
  <si>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</si>
  <si>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</si>
  <si>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</si>
  <si>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</si>
  <si>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</si>
  <si>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</si>
  <si>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</si>
  <si>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</si>
  <si>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</si>
  <si>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</si>
  <si>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</si>
  <si>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</si>
  <si>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</si>
  <si>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</si>
  <si>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</si>
  <si>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</si>
  <si>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</si>
  <si>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</si>
  <si>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</si>
  <si>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</si>
  <si>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</si>
  <si>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</si>
  <si>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</si>
  <si>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</si>
  <si>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</si>
  <si>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</si>
  <si>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</si>
  <si>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</si>
  <si>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</si>
  <si>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</si>
  <si>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</si>
  <si>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</si>
  <si>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</si>
  <si>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</si>
  <si>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</si>
  <si>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</si>
  <si>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</si>
  <si>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</si>
  <si>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</si>
  <si>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</si>
  <si>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</si>
  <si>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</si>
  <si>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</si>
  <si>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</si>
  <si>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</si>
  <si>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</si>
  <si>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</si>
  <si>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</si>
  <si>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</si>
  <si>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</si>
  <si>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</si>
  <si>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</si>
  <si>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</si>
  <si>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</si>
  <si>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</si>
  <si>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</si>
  <si>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</si>
  <si>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</si>
  <si>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</si>
  <si>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</si>
  <si>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</si>
  <si>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</si>
  <si>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</si>
  <si>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</si>
  <si>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</si>
  <si>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</si>
  <si>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</si>
  <si>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</si>
  <si>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</si>
  <si>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</si>
  <si>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</si>
  <si>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</si>
  <si>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</si>
  <si>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</si>
  <si>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</si>
  <si>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</si>
  <si>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</si>
  <si>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</si>
  <si>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</si>
  <si>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</si>
  <si>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</si>
  <si>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</si>
  <si>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</si>
  <si>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</si>
  <si>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</si>
  <si>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</si>
  <si>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</si>
  <si>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</si>
  <si>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</si>
  <si>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</si>
  <si>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</si>
  <si>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</si>
  <si>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</si>
  <si>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</si>
  <si>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</si>
  <si>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</si>
  <si>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</si>
  <si>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</si>
  <si>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</si>
  <si>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</si>
  <si>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</si>
  <si>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</si>
  <si>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</si>
  <si>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</si>
  <si>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</si>
  <si>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</si>
  <si>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</si>
  <si>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</si>
  <si>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</si>
  <si>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</si>
  <si>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</si>
  <si>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</si>
  <si>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</si>
  <si>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</si>
  <si>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</si>
  <si>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</si>
  <si>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</si>
  <si>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</si>
  <si>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</si>
  <si>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</si>
  <si>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</si>
  <si>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</si>
  <si>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</si>
  <si>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</si>
  <si>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</si>
  <si>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</si>
  <si>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</si>
  <si>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</si>
  <si>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</si>
  <si>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</si>
  <si>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</si>
  <si>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</si>
  <si>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</si>
  <si>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</si>
  <si>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</si>
  <si>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</si>
  <si>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</si>
  <si>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</si>
  <si>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</si>
  <si>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</si>
  <si>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</si>
  <si>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</si>
  <si>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</si>
  <si>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</si>
  <si>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</si>
  <si>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</si>
  <si>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</si>
  <si>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</si>
  <si>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</si>
  <si>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</si>
  <si>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</si>
  <si>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</si>
  <si>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</si>
  <si>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</si>
  <si>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</si>
  <si>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</si>
  <si>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</si>
  <si>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</si>
  <si>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</si>
  <si>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</si>
  <si>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</si>
  <si>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</si>
  <si>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</si>
  <si>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</si>
  <si>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</si>
  <si>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</si>
  <si>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</si>
  <si>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</si>
  <si>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</si>
  <si>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</si>
  <si>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</si>
  <si>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</si>
  <si>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</si>
  <si>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</si>
  <si>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</si>
  <si>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</si>
  <si>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</si>
  <si>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</si>
  <si>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</si>
  <si>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</si>
  <si>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</si>
  <si>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</si>
  <si>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</si>
  <si>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</si>
  <si>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</si>
  <si>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</si>
  <si>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</si>
  <si>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</si>
  <si>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</si>
  <si>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</si>
  <si>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</si>
  <si>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</si>
  <si>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</si>
  <si>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</si>
  <si>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</si>
  <si>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</si>
  <si>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</si>
  <si>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</si>
  <si>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</si>
  <si>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</si>
  <si>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</si>
  <si>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</si>
  <si>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</si>
  <si>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</si>
  <si>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</si>
  <si>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</si>
  <si>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</si>
  <si>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</si>
  <si>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</si>
  <si>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</si>
  <si>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</si>
  <si>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</si>
  <si>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</si>
  <si>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</si>
  <si>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</si>
  <si>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</si>
  <si>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</si>
  <si>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</si>
  <si>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</si>
  <si>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</si>
  <si>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</si>
  <si>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</si>
  <si>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</si>
  <si>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</si>
  <si>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</si>
  <si>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</si>
  <si>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</si>
  <si>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</si>
  <si>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</si>
  <si>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</si>
  <si>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</si>
  <si>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</si>
  <si>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</si>
  <si>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</si>
  <si>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</si>
  <si>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</si>
  <si>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</si>
  <si>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</si>
  <si>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</si>
  <si>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</si>
  <si>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</si>
  <si>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</si>
  <si>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</si>
  <si>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</si>
  <si>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</si>
  <si>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</si>
  <si>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</si>
  <si>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</si>
  <si>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</si>
  <si>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</si>
  <si>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</si>
  <si>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</si>
  <si>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</si>
  <si>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</si>
  <si>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</si>
  <si>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</si>
  <si>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</si>
  <si>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</si>
  <si>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</si>
  <si>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</si>
  <si>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</si>
  <si>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</si>
  <si>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</si>
  <si>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</si>
  <si>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</si>
  <si>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</si>
  <si>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</si>
  <si>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</si>
  <si>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</si>
  <si>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</si>
  <si>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</si>
  <si>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</si>
  <si>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</si>
  <si>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</si>
  <si>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</si>
  <si>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</si>
  <si>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</si>
  <si>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</si>
  <si>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</si>
  <si>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</si>
  <si>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</si>
  <si>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</si>
  <si>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</si>
  <si>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</si>
  <si>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</si>
  <si>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</si>
  <si>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</si>
  <si>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</si>
  <si>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</si>
  <si>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</si>
  <si>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</si>
  <si>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</si>
  <si>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</si>
  <si>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</si>
  <si>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</si>
  <si>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</si>
  <si>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</si>
  <si>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</si>
  <si>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</si>
  <si>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</si>
  <si>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</si>
  <si>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</si>
  <si>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</si>
  <si>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</si>
  <si>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</si>
  <si>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</si>
  <si>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</si>
  <si>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</si>
  <si>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</si>
  <si>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</si>
  <si>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</si>
  <si>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</si>
  <si>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</si>
  <si>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</si>
  <si>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</si>
  <si>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</si>
  <si>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</si>
  <si>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</si>
  <si>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</si>
  <si>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</si>
  <si>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</si>
  <si>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</si>
  <si>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</si>
  <si>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</si>
  <si>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</si>
  <si>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</si>
  <si>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</si>
  <si>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</si>
  <si>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</si>
  <si>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</si>
  <si>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</si>
  <si>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</si>
  <si>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</si>
  <si>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</si>
  <si>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</si>
  <si>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</si>
  <si>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</si>
  <si>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</si>
  <si>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</si>
  <si>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</si>
  <si>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</si>
  <si>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</si>
  <si>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</si>
  <si>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</si>
  <si>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</si>
  <si>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</si>
  <si>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</si>
  <si>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</si>
  <si>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</si>
  <si>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</si>
  <si>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</si>
  <si>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</si>
  <si>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</si>
  <si>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</si>
  <si>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</si>
  <si>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</si>
  <si>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</si>
  <si>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</si>
  <si>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</si>
  <si>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</si>
  <si>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</si>
  <si>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</si>
  <si>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</si>
  <si>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</si>
  <si>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</si>
  <si>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</si>
  <si>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</si>
  <si>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</si>
  <si>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</si>
  <si>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</si>
  <si>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</si>
  <si>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</si>
  <si>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</si>
  <si>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</si>
  <si>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</si>
  <si>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</si>
  <si>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</si>
  <si>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</si>
  <si>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</si>
  <si>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</si>
  <si>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</si>
  <si>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</si>
  <si>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</si>
  <si>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</si>
  <si>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</si>
  <si>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</si>
  <si>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</si>
  <si>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</si>
  <si>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</si>
  <si>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</si>
  <si>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</si>
  <si>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</si>
  <si>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</si>
  <si>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</si>
  <si>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</si>
  <si>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</si>
  <si>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</si>
  <si>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</si>
  <si>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</si>
  <si>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</si>
  <si>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</si>
  <si>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</si>
  <si>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</si>
  <si>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</si>
  <si>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</si>
  <si>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</si>
  <si>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</si>
  <si>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</si>
  <si>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</si>
  <si>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</si>
  <si>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</si>
  <si>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</si>
  <si>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</si>
  <si>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</si>
  <si>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</si>
  <si>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</si>
  <si>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</si>
  <si>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</si>
  <si>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</si>
  <si>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</si>
  <si>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</si>
  <si>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</si>
  <si>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</si>
  <si>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</si>
  <si>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</si>
  <si>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</si>
  <si>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</si>
  <si>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</si>
  <si>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</si>
  <si>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</si>
  <si>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</si>
  <si>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</si>
  <si>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</si>
  <si>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</si>
  <si>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</si>
  <si>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</si>
  <si>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</si>
  <si>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</si>
  <si>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</si>
  <si>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</si>
  <si>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</si>
  <si>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</si>
  <si>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</si>
  <si>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</si>
  <si>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</si>
  <si>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</si>
  <si>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</si>
  <si>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</si>
  <si>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</si>
  <si>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</si>
  <si>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</si>
  <si>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</si>
  <si>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</si>
  <si>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</si>
  <si>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</si>
  <si>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</si>
  <si>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</si>
  <si>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</si>
  <si>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</si>
  <si>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</si>
  <si>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</si>
  <si>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</si>
  <si>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</si>
  <si>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</si>
  <si>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</si>
  <si>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</si>
  <si>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</si>
  <si>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</si>
  <si>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</si>
  <si>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</si>
  <si>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</si>
  <si>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</si>
  <si>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</si>
  <si>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</si>
  <si>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</si>
  <si>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</si>
  <si>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</si>
  <si>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</si>
  <si>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</si>
  <si>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</si>
  <si>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</si>
  <si>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</si>
  <si>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</si>
  <si>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</si>
  <si>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</si>
  <si>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</si>
  <si>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</si>
  <si>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</si>
  <si>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</si>
  <si>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</si>
  <si>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</si>
  <si>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</si>
  <si>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</si>
  <si>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</si>
  <si>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</si>
  <si>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</si>
  <si>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</si>
  <si>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</si>
  <si>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</si>
  <si>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</si>
  <si>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</si>
  <si>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</si>
  <si>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</si>
  <si>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</si>
  <si>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</si>
  <si>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</si>
  <si>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</si>
  <si>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</si>
  <si>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</si>
  <si>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</si>
  <si>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</si>
  <si>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</si>
  <si>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</si>
  <si>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</si>
  <si>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</si>
  <si>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</si>
  <si>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</si>
  <si>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</si>
  <si>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</si>
  <si>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</si>
  <si>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</si>
  <si>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</si>
  <si>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</si>
  <si>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</si>
  <si>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</si>
  <si>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</si>
  <si>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</si>
  <si>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</si>
  <si>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</si>
  <si>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</si>
  <si>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</si>
  <si>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</si>
  <si>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</si>
  <si>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</si>
  <si>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</si>
  <si>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</si>
  <si>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</si>
  <si>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</si>
  <si>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</si>
  <si>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</si>
  <si>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</si>
  <si>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</si>
  <si>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</si>
  <si>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</si>
  <si>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</si>
  <si>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</si>
  <si>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</si>
  <si>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</si>
  <si>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</si>
  <si>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</si>
  <si>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</si>
  <si>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</si>
  <si>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</si>
  <si>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</si>
  <si>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</si>
  <si>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</si>
  <si>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</si>
  <si>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</si>
  <si>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</si>
  <si>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</si>
  <si>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</si>
  <si>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</si>
  <si>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</si>
  <si>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</si>
  <si>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</si>
  <si>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</si>
  <si>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</si>
  <si>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</si>
  <si>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</si>
  <si>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</si>
  <si>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</si>
  <si>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</si>
  <si>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</si>
  <si>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</si>
  <si>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</si>
  <si>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</si>
  <si>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</si>
  <si>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</si>
  <si>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</si>
  <si>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</si>
  <si>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</si>
  <si>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</si>
  <si>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</si>
  <si>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</si>
  <si>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</si>
  <si>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</si>
  <si>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</si>
  <si>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</si>
  <si>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</si>
  <si>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</si>
  <si>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</si>
  <si>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</si>
  <si>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</si>
  <si>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</si>
  <si>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</si>
  <si>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</si>
  <si>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</si>
  <si>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</si>
  <si>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</si>
  <si>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</si>
  <si>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</si>
  <si>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</si>
  <si>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</si>
  <si>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</si>
  <si>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</si>
  <si>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</si>
  <si>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</si>
  <si>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</si>
  <si>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</si>
  <si>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</si>
  <si>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</si>
  <si>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</si>
  <si>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</si>
  <si>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</si>
  <si>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</si>
  <si>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</si>
  <si>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</si>
  <si>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</si>
  <si>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</si>
  <si>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</si>
  <si>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</si>
  <si>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</si>
  <si>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</si>
  <si>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</si>
  <si>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</si>
  <si>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</si>
  <si>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</si>
  <si>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</si>
  <si>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</si>
  <si>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</si>
  <si>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</si>
  <si>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</si>
  <si>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</si>
  <si>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</si>
  <si>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</si>
  <si>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</si>
  <si>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</si>
  <si>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</si>
  <si>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</si>
  <si>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</si>
  <si>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</si>
  <si>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</si>
  <si>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</si>
  <si>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</si>
  <si>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</si>
  <si>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</si>
  <si>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</si>
  <si>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</si>
  <si>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</si>
  <si>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</si>
  <si>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</si>
  <si>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</si>
  <si>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</si>
  <si>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</si>
  <si>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</si>
  <si>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</si>
  <si>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</si>
  <si>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</si>
  <si>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</si>
  <si>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</si>
  <si>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</si>
  <si>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</si>
  <si>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</si>
  <si>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</si>
  <si>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</si>
  <si>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</si>
  <si>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</si>
  <si>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</si>
  <si>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</si>
  <si>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</si>
  <si>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</si>
  <si>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</si>
  <si>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</si>
  <si>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</si>
  <si>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</si>
  <si>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</si>
  <si>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</si>
  <si>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</si>
  <si>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</si>
  <si>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</si>
  <si>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</si>
  <si>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</si>
  <si>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</si>
  <si>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</si>
  <si>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</si>
  <si>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</si>
  <si>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</si>
  <si>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</si>
  <si>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</si>
  <si>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</si>
  <si>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</si>
  <si>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</si>
  <si>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</si>
  <si>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</si>
  <si>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</si>
  <si>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</si>
  <si>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</si>
  <si>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</si>
  <si>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</si>
  <si>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</si>
  <si>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</si>
  <si>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</si>
  <si>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</si>
  <si>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</si>
  <si>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</si>
  <si>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</si>
  <si>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</si>
  <si>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</si>
  <si>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</si>
  <si>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</si>
  <si>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</si>
  <si>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</si>
  <si>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</si>
  <si>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</si>
  <si>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</si>
  <si>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</si>
  <si>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</si>
  <si>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</si>
  <si>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</si>
  <si>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</si>
  <si>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</si>
  <si>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</si>
  <si>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</si>
  <si>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</si>
  <si>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</si>
  <si>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</si>
  <si>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</si>
  <si>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</si>
  <si>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</si>
  <si>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</si>
  <si>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</si>
  <si>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</si>
  <si>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</si>
  <si>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</si>
  <si>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</si>
  <si>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</si>
  <si>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</si>
  <si>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</si>
  <si>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</si>
  <si>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</si>
  <si>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</si>
  <si>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</si>
  <si>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</si>
  <si>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</si>
  <si>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</si>
  <si>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</si>
  <si>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</si>
  <si>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</si>
  <si>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</si>
  <si>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</si>
  <si>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</si>
  <si>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</si>
  <si>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</si>
  <si>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</si>
  <si>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</si>
  <si>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</si>
  <si>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</si>
  <si>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</si>
  <si>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</si>
  <si>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</si>
  <si>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</si>
  <si>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</si>
  <si>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</si>
  <si>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</si>
  <si>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</si>
  <si>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</si>
  <si>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</si>
  <si>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</si>
  <si>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</si>
  <si>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</si>
  <si>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</si>
  <si>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</si>
  <si>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</si>
  <si>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</si>
  <si>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</si>
  <si>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</si>
  <si>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</si>
  <si>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</si>
  <si>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</si>
  <si>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</si>
  <si>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</si>
  <si>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</si>
  <si>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</si>
  <si>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</si>
  <si>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</si>
  <si>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</si>
  <si>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</si>
  <si>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</si>
  <si>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</si>
  <si>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</si>
  <si>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</si>
  <si>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</si>
  <si>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</si>
  <si>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</si>
  <si>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</si>
  <si>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</si>
  <si>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</si>
  <si>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</si>
  <si>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</si>
  <si>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</si>
  <si>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</si>
  <si>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</si>
  <si>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</si>
  <si>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</si>
  <si>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</si>
  <si>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</si>
  <si>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</si>
  <si>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</si>
  <si>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</si>
  <si>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</si>
  <si>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</si>
  <si>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</si>
  <si>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</si>
  <si>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</si>
  <si>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</si>
  <si>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</si>
  <si>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</si>
  <si>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</si>
  <si>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</si>
  <si>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</si>
  <si>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</si>
  <si>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</si>
  <si>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</si>
  <si>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</si>
  <si>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</si>
  <si>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</si>
  <si>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</si>
  <si>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</si>
  <si>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</si>
  <si>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</si>
  <si>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</si>
  <si>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</si>
  <si>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</si>
  <si>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</si>
  <si>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</si>
  <si>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</si>
  <si>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</si>
  <si>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</si>
  <si>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</si>
  <si>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</si>
  <si>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</si>
  <si>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</si>
  <si>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</si>
  <si>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</si>
  <si>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</si>
  <si>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</si>
  <si>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</si>
  <si>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</si>
  <si>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</si>
  <si>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</si>
  <si>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</si>
  <si>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</si>
  <si>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</si>
  <si>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</si>
  <si>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</si>
  <si>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</si>
  <si>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</si>
  <si>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</si>
  <si>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</si>
  <si>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</si>
  <si>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</si>
  <si>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</si>
  <si>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</si>
  <si>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</si>
  <si>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</si>
  <si>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</si>
  <si>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</si>
  <si>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</si>
  <si>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</si>
  <si>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</si>
  <si>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</si>
  <si>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</si>
  <si>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</si>
  <si>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</si>
  <si>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</si>
  <si>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</si>
  <si>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</si>
  <si>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</si>
  <si>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</si>
  <si>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</si>
  <si>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</si>
  <si>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</si>
  <si>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</si>
  <si>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</si>
  <si>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</si>
  <si>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</si>
  <si>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</si>
  <si>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</si>
  <si>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</si>
  <si>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</si>
  <si>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</si>
  <si>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</si>
  <si>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</si>
  <si>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</si>
  <si>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</si>
  <si>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</si>
  <si>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</si>
  <si>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</si>
  <si>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</si>
  <si>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</si>
  <si>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</si>
  <si>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</si>
  <si>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</si>
  <si>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</si>
  <si>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</si>
  <si>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</si>
  <si>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</si>
  <si>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</si>
  <si>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</si>
  <si>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</si>
  <si>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</si>
  <si>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</si>
  <si>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</si>
  <si>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</si>
  <si>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</si>
  <si>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</si>
  <si>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</si>
  <si>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</si>
  <si>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</si>
  <si>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</si>
  <si>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</si>
  <si>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</si>
  <si>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</si>
  <si>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</si>
  <si>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</si>
  <si>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</si>
  <si>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</si>
  <si>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</si>
  <si>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</si>
  <si>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</si>
  <si>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</si>
  <si>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</si>
  <si>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</si>
  <si>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</si>
  <si>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</si>
  <si>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</si>
  <si>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</si>
  <si>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</si>
  <si>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</si>
  <si>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</si>
  <si>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</si>
  <si>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</si>
  <si>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</si>
  <si>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</si>
  <si>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</si>
  <si>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</si>
  <si>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</si>
  <si>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</si>
  <si>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</si>
  <si>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</si>
  <si>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</si>
  <si>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</si>
  <si>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</si>
  <si>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</si>
  <si>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</si>
  <si>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</si>
  <si>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</si>
  <si>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</si>
  <si>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</si>
  <si>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</si>
  <si>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</si>
  <si>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</si>
  <si>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</si>
  <si>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</si>
  <si>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</si>
  <si>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</si>
  <si>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</si>
  <si>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</si>
  <si>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</si>
  <si>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</si>
  <si>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</si>
  <si>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</si>
  <si>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</si>
  <si>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</si>
  <si>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</si>
  <si>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</si>
  <si>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</si>
  <si>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</si>
  <si>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</si>
  <si>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</si>
  <si>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</si>
  <si>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</si>
  <si>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</si>
  <si>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</si>
  <si>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</si>
  <si>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</si>
  <si>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</si>
  <si>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</si>
  <si>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</si>
  <si>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</si>
  <si>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</si>
  <si>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</si>
  <si>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</si>
  <si>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</si>
  <si>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</si>
  <si>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</si>
  <si>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</si>
  <si>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</si>
  <si>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</si>
  <si>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</si>
  <si>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</si>
  <si>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</si>
  <si>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</si>
  <si>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</si>
  <si>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</si>
  <si>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</si>
  <si>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</si>
  <si>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</si>
  <si>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</si>
  <si>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</si>
  <si>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</si>
  <si>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</si>
  <si>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</si>
  <si>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</si>
  <si>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</si>
  <si>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</si>
  <si>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</si>
  <si>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</si>
  <si>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</si>
  <si>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</si>
  <si>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</si>
  <si>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</si>
  <si>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</si>
  <si>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</si>
  <si>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</si>
  <si>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</si>
  <si>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</si>
  <si>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</si>
  <si>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</si>
  <si>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</si>
  <si>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</si>
  <si>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</si>
  <si>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</si>
  <si>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</si>
  <si>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</si>
  <si>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</si>
  <si>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</si>
  <si>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</si>
  <si>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</si>
  <si>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</si>
  <si>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</si>
  <si>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</si>
  <si>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</si>
  <si>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</si>
  <si>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</si>
  <si>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</si>
  <si>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</si>
  <si>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</si>
  <si>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</si>
  <si>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</si>
  <si>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</si>
  <si>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</si>
  <si>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</si>
  <si>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</si>
  <si>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</si>
  <si>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</si>
  <si>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</si>
  <si>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</si>
  <si>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</si>
  <si>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</si>
  <si>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</si>
  <si>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</si>
  <si>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</si>
  <si>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</si>
  <si>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</si>
  <si>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</si>
  <si>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</si>
  <si>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</si>
  <si>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</si>
  <si>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</si>
  <si>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</si>
  <si>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</si>
  <si>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</si>
  <si>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</si>
  <si>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</si>
  <si>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</si>
  <si>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</si>
  <si>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</si>
  <si>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</si>
  <si>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</si>
  <si>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</si>
  <si>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</si>
  <si>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</si>
  <si>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</si>
  <si>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</si>
  <si>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</si>
  <si>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</si>
  <si>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</si>
  <si>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</si>
  <si>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</si>
  <si>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</si>
  <si>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</si>
  <si>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</si>
  <si>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</si>
  <si>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</si>
  <si>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</si>
  <si>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</si>
  <si>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</si>
  <si>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</si>
  <si>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</si>
  <si>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</si>
  <si>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</si>
  <si>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</si>
  <si>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</si>
  <si>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</si>
  <si>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</si>
  <si>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</si>
  <si>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</si>
  <si>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</si>
  <si>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</si>
  <si>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</si>
  <si>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</si>
  <si>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</si>
  <si>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</si>
  <si>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</si>
  <si>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</si>
  <si>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</si>
  <si>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</si>
  <si>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</si>
  <si>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</si>
  <si>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</si>
  <si>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</si>
  <si>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</si>
  <si>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</si>
  <si>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</si>
  <si>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</si>
  <si>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</si>
  <si>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</si>
  <si>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</si>
  <si>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</si>
  <si>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</si>
  <si>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</si>
  <si>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</si>
  <si>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</si>
  <si>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</si>
  <si>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</si>
  <si>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</si>
  <si>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</si>
  <si>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</si>
  <si>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</si>
  <si>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</si>
  <si>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</si>
  <si>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</si>
  <si>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</si>
  <si>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</si>
  <si>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</si>
  <si>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</si>
  <si>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</si>
  <si>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</si>
  <si>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</si>
  <si>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</si>
  <si>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</si>
  <si>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</si>
  <si>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</si>
  <si>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</si>
  <si>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</si>
  <si>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</si>
  <si>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</si>
  <si>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</si>
  <si>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</si>
  <si>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</si>
  <si>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</si>
  <si>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</si>
  <si>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</si>
  <si>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</si>
  <si>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</si>
  <si>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</si>
  <si>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</si>
  <si>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</si>
  <si>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</si>
  <si>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</si>
  <si>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</si>
  <si>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</si>
  <si>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</si>
  <si>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</si>
  <si>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</si>
  <si>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</si>
  <si>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</si>
  <si>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</si>
  <si>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</si>
  <si>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</si>
  <si>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</si>
  <si>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</si>
  <si>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</si>
  <si>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</si>
  <si>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</si>
  <si>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</si>
  <si>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</si>
  <si>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</si>
  <si>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</si>
  <si>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</si>
  <si>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</si>
  <si>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</si>
  <si>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</si>
  <si>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</si>
  <si>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</si>
  <si>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</si>
  <si>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</si>
  <si>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</si>
  <si>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</si>
  <si>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</si>
  <si>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</si>
  <si>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</si>
  <si>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</si>
  <si>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</si>
  <si>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</si>
  <si>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</si>
  <si>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</si>
  <si>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</si>
  <si>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</si>
  <si>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</si>
  <si>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</si>
  <si>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</si>
  <si>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</si>
  <si>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</si>
  <si>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</si>
  <si>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</si>
  <si>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</si>
  <si>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</si>
  <si>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</si>
  <si>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</si>
  <si>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</si>
  <si>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</si>
  <si>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</si>
  <si>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</si>
  <si>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</si>
  <si>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</si>
  <si>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</si>
  <si>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</si>
  <si>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</si>
  <si>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</si>
  <si>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</si>
  <si>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</si>
  <si>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</si>
  <si>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</si>
  <si>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</si>
  <si>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</si>
  <si>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</si>
  <si>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</si>
  <si>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</si>
  <si>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</si>
  <si>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</si>
  <si>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</si>
  <si>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</si>
  <si>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</si>
  <si>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</si>
  <si>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</si>
  <si>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</si>
  <si>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</si>
  <si>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</si>
  <si>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</si>
  <si>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</si>
  <si>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</si>
  <si>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</si>
  <si>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</si>
  <si>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</si>
  <si>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</si>
  <si>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</si>
  <si>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</si>
  <si>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</si>
  <si>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</si>
  <si>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</si>
  <si>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</si>
  <si>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</si>
  <si>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</si>
  <si>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</si>
  <si>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</si>
  <si>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</si>
  <si>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</si>
  <si>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</si>
  <si>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</si>
  <si>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</si>
  <si>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</si>
  <si>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</si>
  <si>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</si>
  <si>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</si>
  <si>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</si>
  <si>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</si>
  <si>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</si>
  <si>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</si>
  <si>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</si>
  <si>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</si>
  <si>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</si>
  <si>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</si>
  <si>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</si>
  <si>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</si>
  <si>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</si>
  <si>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</si>
  <si>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</si>
  <si>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</si>
  <si>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</si>
  <si>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</si>
  <si>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</si>
  <si>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</si>
  <si>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</si>
  <si>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</si>
  <si>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</si>
  <si>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</si>
  <si>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</si>
  <si>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</si>
  <si>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</si>
  <si>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</si>
  <si>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</si>
  <si>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</si>
  <si>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</si>
  <si>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</si>
  <si>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</si>
  <si>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</si>
  <si>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</si>
  <si>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</si>
  <si>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</si>
  <si>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</si>
  <si>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</si>
  <si>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</si>
  <si>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</si>
  <si>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</si>
  <si>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</si>
  <si>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</si>
  <si>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</si>
  <si>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</si>
  <si>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</si>
  <si>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</si>
  <si>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</si>
  <si>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</si>
  <si>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</si>
  <si>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</si>
  <si>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</si>
  <si>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</si>
  <si>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</si>
  <si>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</si>
  <si>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</si>
  <si>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</si>
  <si>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</si>
  <si>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</si>
  <si>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</si>
  <si>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</si>
  <si>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</si>
  <si>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</si>
  <si>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</si>
  <si>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</si>
  <si>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</si>
  <si>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</si>
  <si>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</si>
  <si>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</si>
  <si>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</si>
  <si>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</si>
  <si>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</si>
  <si>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</si>
  <si>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</si>
  <si>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</si>
  <si>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</si>
  <si>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</si>
  <si>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</si>
  <si>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</si>
  <si>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</si>
  <si>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</si>
  <si>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</si>
  <si>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</si>
  <si>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</si>
  <si>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</si>
  <si>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</si>
  <si>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</si>
  <si>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</si>
  <si>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</si>
  <si>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</si>
  <si>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</si>
  <si>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</si>
  <si>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</si>
  <si>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</si>
  <si>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</si>
  <si>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</si>
  <si>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</si>
  <si>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</si>
  <si>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</si>
  <si>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</si>
  <si>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</si>
  <si>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</si>
  <si>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</si>
  <si>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</si>
  <si>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</si>
  <si>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</si>
  <si>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</si>
  <si>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</si>
  <si>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</si>
  <si>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</si>
  <si>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</si>
  <si>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</si>
  <si>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</si>
  <si>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</si>
  <si>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</si>
  <si>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</si>
  <si>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</si>
  <si>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</si>
  <si>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</si>
  <si>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</si>
  <si>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</si>
  <si>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</si>
  <si>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</si>
  <si>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</si>
  <si>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</si>
  <si>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</si>
  <si>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</si>
  <si>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</si>
  <si>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</si>
  <si>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</si>
  <si>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</si>
  <si>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</si>
  <si>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</si>
  <si>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</si>
  <si>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</si>
  <si>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</si>
  <si>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</si>
  <si>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</si>
  <si>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</si>
  <si>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</si>
  <si>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</si>
  <si>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</si>
  <si>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</si>
  <si>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</si>
  <si>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</si>
  <si>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</si>
  <si>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</si>
  <si>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</si>
  <si>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</si>
  <si>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</si>
  <si>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</si>
  <si>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</si>
  <si>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</si>
  <si>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</si>
  <si>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</si>
  <si>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</si>
  <si>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</si>
  <si>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</si>
  <si>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</si>
  <si>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</si>
  <si>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</si>
  <si>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</si>
  <si>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</si>
  <si>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</si>
  <si>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</si>
  <si>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</si>
  <si>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</si>
  <si>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</si>
  <si>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</si>
  <si>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</si>
  <si>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</si>
  <si>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</si>
  <si>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</si>
  <si>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</si>
  <si>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</si>
  <si>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</si>
  <si>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</si>
  <si>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</si>
  <si>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</si>
  <si>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</si>
  <si>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</si>
  <si>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</si>
  <si>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</si>
  <si>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</si>
  <si>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</si>
  <si>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</si>
  <si>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</si>
  <si>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</si>
  <si>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</si>
  <si>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</si>
  <si>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</si>
  <si>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</si>
  <si>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</si>
  <si>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</si>
  <si>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</si>
  <si>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</si>
  <si>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</si>
  <si>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</si>
  <si>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</si>
  <si>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</si>
  <si>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</si>
  <si>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</si>
  <si>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</si>
  <si>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</si>
  <si>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</si>
  <si>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</si>
  <si>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</si>
  <si>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</si>
  <si>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</si>
  <si>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</si>
  <si>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</si>
  <si>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</si>
  <si>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</si>
  <si>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</si>
  <si>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</si>
  <si>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</si>
  <si>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</si>
  <si>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</si>
  <si>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</si>
  <si>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</si>
  <si>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</si>
  <si>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</si>
  <si>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</si>
  <si>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</si>
  <si>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</si>
  <si>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</si>
  <si>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</si>
  <si>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</si>
  <si>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</si>
  <si>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</si>
  <si>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</si>
  <si>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</si>
  <si>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</si>
  <si>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</si>
  <si>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</si>
  <si>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</si>
  <si>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</si>
  <si>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</si>
  <si>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</si>
  <si>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</si>
  <si>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</si>
  <si>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</si>
  <si>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</si>
  <si>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</si>
  <si>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</si>
  <si>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</si>
  <si>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</si>
  <si>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</si>
  <si>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</si>
  <si>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</si>
  <si>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</si>
  <si>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</si>
  <si>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</si>
  <si>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</si>
  <si>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</si>
  <si>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</si>
  <si>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</si>
  <si>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</si>
  <si>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</si>
  <si>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</si>
  <si>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</si>
  <si>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</si>
  <si>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</si>
  <si>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</si>
  <si>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</si>
  <si>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</si>
  <si>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</si>
  <si>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</si>
  <si>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</si>
  <si>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</si>
  <si>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</si>
  <si>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</si>
  <si>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</si>
  <si>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</si>
  <si>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</si>
  <si>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</si>
  <si>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</si>
  <si>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</si>
  <si>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</si>
  <si>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</si>
  <si>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</si>
  <si>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</si>
  <si>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</si>
  <si>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</si>
  <si>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</si>
  <si>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</si>
  <si>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</si>
  <si>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</si>
  <si>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</si>
  <si>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</si>
  <si>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</si>
  <si>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</si>
  <si>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</si>
  <si>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</si>
  <si>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</si>
  <si>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</si>
  <si>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</si>
  <si>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</si>
  <si>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</si>
  <si>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</si>
  <si>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</si>
  <si>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</si>
  <si>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</si>
  <si>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</si>
  <si>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</si>
  <si>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</si>
  <si>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</si>
  <si>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</si>
  <si>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</si>
  <si>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</si>
  <si>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</si>
  <si>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</si>
  <si>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</si>
  <si>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</si>
  <si>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</si>
  <si>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</si>
  <si>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</si>
  <si>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</si>
  <si>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</si>
  <si>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</si>
  <si>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</si>
  <si>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</si>
  <si>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</si>
  <si>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</si>
  <si>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</si>
  <si>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</si>
  <si>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</si>
  <si>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</si>
  <si>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</si>
  <si>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</si>
  <si>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</si>
  <si>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</si>
  <si>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</si>
  <si>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</si>
  <si>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</si>
  <si>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</si>
  <si>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</si>
  <si>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</si>
  <si>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</si>
  <si>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</si>
  <si>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</si>
  <si>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</si>
  <si>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</si>
  <si>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</si>
  <si>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</si>
  <si>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</si>
  <si>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</si>
  <si>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</si>
  <si>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</si>
  <si>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</si>
  <si>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</si>
  <si>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</si>
  <si>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</si>
  <si>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</si>
  <si>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</si>
  <si>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</si>
  <si>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</si>
  <si>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</si>
  <si>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</si>
  <si>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</si>
  <si>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</si>
  <si>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</si>
  <si>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</si>
  <si>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</si>
  <si>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</si>
  <si>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</si>
  <si>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</si>
  <si>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</si>
  <si>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</si>
  <si>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</si>
  <si>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</si>
  <si>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</si>
  <si>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</si>
  <si>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</si>
  <si>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</si>
  <si>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</si>
  <si>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</si>
  <si>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</si>
  <si>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</si>
  <si>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</si>
  <si>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</si>
  <si>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</si>
  <si>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</si>
  <si>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</si>
  <si>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</si>
  <si>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</si>
  <si>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</si>
  <si>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</si>
  <si>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</si>
  <si>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</si>
  <si>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</si>
  <si>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</si>
  <si>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</si>
  <si>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</si>
  <si>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</si>
  <si>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</si>
  <si>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</si>
  <si>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</si>
  <si>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</si>
  <si>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</si>
  <si>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</si>
  <si>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</si>
  <si>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</si>
  <si>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</si>
  <si>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</si>
  <si>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</si>
  <si>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</si>
  <si>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</si>
  <si>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</si>
  <si>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</si>
  <si>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</si>
  <si>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</si>
  <si>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</si>
  <si>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</si>
  <si>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</si>
  <si>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</si>
  <si>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</si>
  <si>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</si>
  <si>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</si>
  <si>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</si>
  <si>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</si>
  <si>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</si>
  <si>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</si>
  <si>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</si>
  <si>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</si>
  <si>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</si>
  <si>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</si>
  <si>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</si>
  <si>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</si>
  <si>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</si>
  <si>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</si>
  <si>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</si>
  <si>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</si>
  <si>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</si>
  <si>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</si>
  <si>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</si>
  <si>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</si>
  <si>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</si>
  <si>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</si>
  <si>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</si>
  <si>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</si>
  <si>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</si>
  <si>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</si>
  <si>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</si>
  <si>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</si>
  <si>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</si>
  <si>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</si>
  <si>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</si>
  <si>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</si>
  <si>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</si>
  <si>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</si>
  <si>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</si>
  <si>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</si>
  <si>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</si>
  <si>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</si>
  <si>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</si>
  <si>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</si>
  <si>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</si>
  <si>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</si>
  <si>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</si>
  <si>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</si>
  <si>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</si>
  <si>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</si>
  <si>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</si>
  <si>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</si>
  <si>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</si>
  <si>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</si>
  <si>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</si>
  <si>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</si>
  <si>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</si>
  <si>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</si>
  <si>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</si>
  <si>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</si>
  <si>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</si>
  <si>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</si>
  <si>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</si>
  <si>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</si>
  <si>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</si>
  <si>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</si>
  <si>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</si>
  <si>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</si>
  <si>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</si>
  <si>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</si>
  <si>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</si>
  <si>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</si>
  <si>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</si>
  <si>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</si>
  <si>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</si>
  <si>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</si>
  <si>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</si>
  <si>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</si>
  <si>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</si>
  <si>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</si>
  <si>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</si>
  <si>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</si>
  <si>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</si>
  <si>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</si>
  <si>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</si>
  <si>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</si>
  <si>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</si>
  <si>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</si>
  <si>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</si>
  <si>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</si>
  <si>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</si>
  <si>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</si>
  <si>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</si>
  <si>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</si>
  <si>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</si>
  <si>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</si>
  <si>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</si>
  <si>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</si>
  <si>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</si>
  <si>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</si>
  <si>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</si>
  <si>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</si>
  <si>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</si>
  <si>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</si>
  <si>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</si>
  <si>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</si>
  <si>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</si>
  <si>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</si>
  <si>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</si>
  <si>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</si>
  <si>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</si>
  <si>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</si>
  <si>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</si>
  <si>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</si>
  <si>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</si>
  <si>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</si>
  <si>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</si>
  <si>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</si>
  <si>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</si>
  <si>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</si>
  <si>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</si>
  <si>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</si>
  <si>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</si>
  <si>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</si>
  <si>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</si>
  <si>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</si>
  <si>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</si>
  <si>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</si>
  <si>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</si>
  <si>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</si>
  <si>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</si>
  <si>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</si>
  <si>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</si>
  <si>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</si>
  <si>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</si>
  <si>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</si>
  <si>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</si>
  <si>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</si>
  <si>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</si>
  <si>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</si>
  <si>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</si>
  <si>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</si>
  <si>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</si>
  <si>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</si>
  <si>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</si>
  <si>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</si>
  <si>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</si>
  <si>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</si>
  <si>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</si>
  <si>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</si>
  <si>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</si>
  <si>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</si>
  <si>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</si>
  <si>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</si>
  <si>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</si>
  <si>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</si>
  <si>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</si>
  <si>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</si>
  <si>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</si>
  <si>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</si>
  <si>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</si>
  <si>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</si>
  <si>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</si>
  <si>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</si>
  <si>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</si>
  <si>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</si>
  <si>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</si>
  <si>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</si>
  <si>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</si>
  <si>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</si>
  <si>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</si>
  <si>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</si>
  <si>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</si>
  <si>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</si>
  <si>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</si>
  <si>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</si>
  <si>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</si>
  <si>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</si>
  <si>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</si>
  <si>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</si>
  <si>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</si>
  <si>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</si>
  <si>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</si>
  <si>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</si>
  <si>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</si>
  <si>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</si>
  <si>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</si>
  <si>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</si>
  <si>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</si>
  <si>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</si>
  <si>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</si>
  <si>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</si>
  <si>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</si>
  <si>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</si>
  <si>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</si>
  <si>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</si>
  <si>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</si>
  <si>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</si>
  <si>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</si>
  <si>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</si>
  <si>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</si>
  <si>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</si>
  <si>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</si>
  <si>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</si>
  <si>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</si>
  <si>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</si>
  <si>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</si>
  <si>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</si>
  <si>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</si>
  <si>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</si>
  <si>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</si>
  <si>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</si>
  <si>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</si>
  <si>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</si>
  <si>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</si>
  <si>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</si>
  <si>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</si>
  <si>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</si>
  <si>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</si>
  <si>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</si>
  <si>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</si>
  <si>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</si>
  <si>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</si>
  <si>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</si>
  <si>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</si>
  <si>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</si>
  <si>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</si>
  <si>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</si>
  <si>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</si>
  <si>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</si>
  <si>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</si>
  <si>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</si>
  <si>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</si>
  <si>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</si>
  <si>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</si>
  <si>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</si>
  <si>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</si>
  <si>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</si>
  <si>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</si>
  <si>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</si>
  <si>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</si>
  <si>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</si>
  <si>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</si>
  <si>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</si>
  <si>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</si>
  <si>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</si>
  <si>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</si>
  <si>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</si>
  <si>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</si>
  <si>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</si>
  <si>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</si>
  <si>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</si>
  <si>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</si>
  <si>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</si>
  <si>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</si>
  <si>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</si>
  <si>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</si>
  <si>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</si>
  <si>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</si>
  <si>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</si>
  <si>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</si>
  <si>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</si>
  <si>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</si>
  <si>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</si>
  <si>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</si>
  <si>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</si>
  <si>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</si>
  <si>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</si>
  <si>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</si>
  <si>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</si>
  <si>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</si>
  <si>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</si>
  <si>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</si>
  <si>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</si>
  <si>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</si>
  <si>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</si>
  <si>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</si>
  <si>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</si>
  <si>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</si>
  <si>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</si>
  <si>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</si>
  <si>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</si>
  <si>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</si>
  <si>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</si>
  <si>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</si>
  <si>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</si>
  <si>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</si>
  <si>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</si>
  <si>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</si>
  <si>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</si>
  <si>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</si>
  <si>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</si>
  <si>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</si>
  <si>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</si>
  <si>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</si>
  <si>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</si>
  <si>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</si>
  <si>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</si>
  <si>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</si>
  <si>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</si>
  <si>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</si>
  <si>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</si>
  <si>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</si>
  <si>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</si>
  <si>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</si>
  <si>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</si>
  <si>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</si>
  <si>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</si>
  <si>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</si>
  <si>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</si>
  <si>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</si>
  <si>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</si>
  <si>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</si>
  <si>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</si>
  <si>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</si>
  <si>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</si>
  <si>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</si>
  <si>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</si>
  <si>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</si>
  <si>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</si>
  <si>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</si>
  <si>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</si>
  <si>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</si>
  <si>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</si>
  <si>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</si>
  <si>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</si>
  <si>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</si>
  <si>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</si>
  <si>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</si>
  <si>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</si>
  <si>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</si>
  <si>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</si>
  <si>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</si>
  <si>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</si>
  <si>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</si>
  <si>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</si>
  <si>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</si>
  <si>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</si>
  <si>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</si>
  <si>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</si>
  <si>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</si>
  <si>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</si>
  <si>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</si>
  <si>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</si>
  <si>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</si>
  <si>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</si>
  <si>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</si>
  <si>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</si>
  <si>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</si>
  <si>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</si>
  <si>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</si>
  <si>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</si>
  <si>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</si>
  <si>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</si>
  <si>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</si>
  <si>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</si>
  <si>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</si>
  <si>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</si>
  <si>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</si>
  <si>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</si>
  <si>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</si>
  <si>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</si>
  <si>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</si>
  <si>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</si>
  <si>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</si>
  <si>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</si>
  <si>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</si>
  <si>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</si>
  <si>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</si>
  <si>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</si>
  <si>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</si>
  <si>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</si>
  <si>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</si>
  <si>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</si>
  <si>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</si>
  <si>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</si>
  <si>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</si>
  <si>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</si>
  <si>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</si>
  <si>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</si>
  <si>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</si>
  <si>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</si>
  <si>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</si>
  <si>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</si>
  <si>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</si>
  <si>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</si>
  <si>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</si>
  <si>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</si>
  <si>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</si>
  <si>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</si>
  <si>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</si>
  <si>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</si>
  <si>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</si>
  <si>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</si>
  <si>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</si>
  <si>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</si>
  <si>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</si>
  <si>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</si>
  <si>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</si>
  <si>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</si>
  <si>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</si>
  <si>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</si>
  <si>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</si>
  <si>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</si>
  <si>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</si>
  <si>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</si>
  <si>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</si>
  <si>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</si>
  <si>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</si>
  <si>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</si>
  <si>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</si>
  <si>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</si>
  <si>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</si>
  <si>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</si>
  <si>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</si>
  <si>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</si>
  <si>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</si>
  <si>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</si>
  <si>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</si>
  <si>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</si>
  <si>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</si>
  <si>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</si>
  <si>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</si>
  <si>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</si>
  <si>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</si>
  <si>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</si>
  <si>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</si>
  <si>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</si>
  <si>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</si>
  <si>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</si>
  <si>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</si>
  <si>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</si>
  <si>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</si>
  <si>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</si>
  <si>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</si>
  <si>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</si>
  <si>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</si>
  <si>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</si>
  <si>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</si>
  <si>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</si>
  <si>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</si>
  <si>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</si>
  <si>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</si>
  <si>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</si>
  <si>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</si>
  <si>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</si>
  <si>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</si>
  <si>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</si>
  <si>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</si>
  <si>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</si>
  <si>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</si>
  <si>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</si>
  <si>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</si>
  <si>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</si>
  <si>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</si>
  <si>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</si>
  <si>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</si>
  <si>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</si>
  <si>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</si>
  <si>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</si>
  <si>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</si>
  <si>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</si>
  <si>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</si>
  <si>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</si>
  <si>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</si>
  <si>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</si>
  <si>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</si>
  <si>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</si>
  <si>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</si>
  <si>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</si>
  <si>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</si>
  <si>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</si>
  <si>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</si>
  <si>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</si>
  <si>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</si>
  <si>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</si>
  <si>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</si>
  <si>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</si>
  <si>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</si>
  <si>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</si>
  <si>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</si>
  <si>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</si>
  <si>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</si>
  <si>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</si>
  <si>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</si>
  <si>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</si>
  <si>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</si>
  <si>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</si>
  <si>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</si>
  <si>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</si>
  <si>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</si>
  <si>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</si>
  <si>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</si>
  <si>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</si>
  <si>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</si>
  <si>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</si>
  <si>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</si>
  <si>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</si>
  <si>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</si>
  <si>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</si>
  <si>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</si>
  <si>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</si>
  <si>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</si>
  <si>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</si>
  <si>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</si>
  <si>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</si>
  <si>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</si>
  <si>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</si>
  <si>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</si>
  <si>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</si>
  <si>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</si>
  <si>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</si>
  <si>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</si>
  <si>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</si>
  <si>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</si>
  <si>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</si>
  <si>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</si>
  <si>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</si>
  <si>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</si>
  <si>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</si>
  <si>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</si>
  <si>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</si>
  <si>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</si>
  <si>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</si>
  <si>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</si>
  <si>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</si>
  <si>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</si>
  <si>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</si>
  <si>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</si>
  <si>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</si>
  <si>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</si>
  <si>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</si>
  <si>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</si>
  <si>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</si>
  <si>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</si>
  <si>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</si>
  <si>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</si>
  <si>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</si>
  <si>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</si>
  <si>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</si>
  <si>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</si>
  <si>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</si>
  <si>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</si>
  <si>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</si>
  <si>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</si>
  <si>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</si>
  <si>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</si>
  <si>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</si>
  <si>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</si>
  <si>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</si>
  <si>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</si>
  <si>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</si>
  <si>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</si>
  <si>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</si>
  <si>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</si>
  <si>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</si>
  <si>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</si>
  <si>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</si>
  <si>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</si>
  <si>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</si>
  <si>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</si>
  <si>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</si>
  <si>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</si>
  <si>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</si>
  <si>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</si>
  <si>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</si>
  <si>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</si>
  <si>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</si>
  <si>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</si>
  <si>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</si>
  <si>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</si>
  <si>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</si>
  <si>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</si>
  <si>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</si>
  <si>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</si>
  <si>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</si>
  <si>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</si>
  <si>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</si>
  <si>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</si>
  <si>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</si>
  <si>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</si>
  <si>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</si>
  <si>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</si>
  <si>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</si>
  <si>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</si>
  <si>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</si>
  <si>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</si>
  <si>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</si>
  <si>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</si>
  <si>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</si>
  <si>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</si>
  <si>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</si>
  <si>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</si>
  <si>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</si>
  <si>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</si>
  <si>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</si>
  <si>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</si>
  <si>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</si>
  <si>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</si>
  <si>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</si>
  <si>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</si>
  <si>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</si>
  <si>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</si>
  <si>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</si>
  <si>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</si>
  <si>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</si>
  <si>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</si>
  <si>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</si>
  <si>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</si>
  <si>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</si>
  <si>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</si>
  <si>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</si>
  <si>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</si>
  <si>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</si>
  <si>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</si>
  <si>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</si>
  <si>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</si>
  <si>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</si>
  <si>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</si>
  <si>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</si>
  <si>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</si>
  <si>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</si>
  <si>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</si>
  <si>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</si>
  <si>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</si>
  <si>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</si>
  <si>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</si>
  <si>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</si>
  <si>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</si>
  <si>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</si>
  <si>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</si>
  <si>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</si>
  <si>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</si>
  <si>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</si>
  <si>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</si>
  <si>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</si>
  <si>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</si>
  <si>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</si>
  <si>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</si>
  <si>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</si>
  <si>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</si>
  <si>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</si>
  <si>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</si>
  <si>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</si>
  <si>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</si>
  <si>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</si>
  <si>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</si>
  <si>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</si>
  <si>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</si>
  <si>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</si>
  <si>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</si>
  <si>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</si>
  <si>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</si>
  <si>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</si>
  <si>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</si>
  <si>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</si>
  <si>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</si>
  <si>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</si>
  <si>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</si>
  <si>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</si>
  <si>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</si>
  <si>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</si>
  <si>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</si>
  <si>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</si>
  <si>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</si>
  <si>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</si>
  <si>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</si>
  <si>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</si>
  <si>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</si>
  <si>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</si>
  <si>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</si>
  <si>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</si>
  <si>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</si>
  <si>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</si>
  <si>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</si>
  <si>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</si>
  <si>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</si>
  <si>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</si>
  <si>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</si>
  <si>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</si>
  <si>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</si>
  <si>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</si>
  <si>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</si>
  <si>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</si>
  <si>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</si>
  <si>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</si>
  <si>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</si>
  <si>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</si>
  <si>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</si>
  <si>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</si>
  <si>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</si>
  <si>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</si>
  <si>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</si>
  <si>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</si>
  <si>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</si>
  <si>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</si>
  <si>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</si>
  <si>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</si>
  <si>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</si>
  <si>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</si>
  <si>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</si>
  <si>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</si>
  <si>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</si>
  <si>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</si>
  <si>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</si>
  <si>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</si>
  <si>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</si>
  <si>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</si>
  <si>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</si>
  <si>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</si>
  <si>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</si>
  <si>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</si>
  <si>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</si>
  <si>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</si>
  <si>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</si>
  <si>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</si>
  <si>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</si>
  <si>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</si>
  <si>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</si>
  <si>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</si>
  <si>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</si>
  <si>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</si>
  <si>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</si>
  <si>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</si>
  <si>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</si>
  <si>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</si>
  <si>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</si>
  <si>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</si>
  <si>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</si>
  <si>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</si>
  <si>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</si>
  <si>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</si>
  <si>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</si>
  <si>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</si>
  <si>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</si>
  <si>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</si>
  <si>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</si>
  <si>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</si>
  <si>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</si>
  <si>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</si>
  <si>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</si>
  <si>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</si>
  <si>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</si>
  <si>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</si>
  <si>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</si>
  <si>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</si>
  <si>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</si>
  <si>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</si>
  <si>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</si>
  <si>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</si>
  <si>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</si>
  <si>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</si>
  <si>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</si>
  <si>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</si>
  <si>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</si>
  <si>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</si>
  <si>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</si>
  <si>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</si>
  <si>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</si>
  <si>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</si>
  <si>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</si>
  <si>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</si>
  <si>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</si>
  <si>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</si>
  <si>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</si>
  <si>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</si>
  <si>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</si>
  <si>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</si>
  <si>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</si>
  <si>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</si>
  <si>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</si>
  <si>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</si>
  <si>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</si>
  <si>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</si>
  <si>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</si>
  <si>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</si>
  <si>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</si>
  <si>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</si>
  <si>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</si>
  <si>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</si>
  <si>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</si>
  <si>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</si>
  <si>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</si>
  <si>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</si>
  <si>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</si>
  <si>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</si>
  <si>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</si>
  <si>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</si>
  <si>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</si>
  <si>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</si>
  <si>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</si>
  <si>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</si>
  <si>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</si>
  <si>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</si>
  <si>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</si>
  <si>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</si>
  <si>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</si>
  <si>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</si>
  <si>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</si>
  <si>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</si>
  <si>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</si>
  <si>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</si>
  <si>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</si>
  <si>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</si>
  <si>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</si>
  <si>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</si>
  <si>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</si>
  <si>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</si>
  <si>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</si>
  <si>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</si>
  <si>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</si>
  <si>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</si>
  <si>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</si>
  <si>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</si>
  <si>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</si>
  <si>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</si>
  <si>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</si>
  <si>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</si>
  <si>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</si>
  <si>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</si>
  <si>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</si>
  <si>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</si>
  <si>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</si>
  <si>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</si>
  <si>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</si>
  <si>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</si>
  <si>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</si>
  <si>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</si>
  <si>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</si>
  <si>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</si>
  <si>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</si>
  <si>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</si>
  <si>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</si>
  <si>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</si>
  <si>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</si>
  <si>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</si>
  <si>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</si>
  <si>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</si>
  <si>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</si>
  <si>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</si>
  <si>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</si>
  <si>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</si>
  <si>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</si>
  <si>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</si>
  <si>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</si>
  <si>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</si>
  <si>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</si>
  <si>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</si>
  <si>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</si>
  <si>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</si>
  <si>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</si>
  <si>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</si>
  <si>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</si>
  <si>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</si>
  <si>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</si>
  <si>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</si>
  <si>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</si>
  <si>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</si>
  <si>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</si>
  <si>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</si>
  <si>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</si>
  <si>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</si>
  <si>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</si>
  <si>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</si>
  <si>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</si>
  <si>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</si>
  <si>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</si>
  <si>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</si>
  <si>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</si>
  <si>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</si>
  <si>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</si>
  <si>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</si>
  <si>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</si>
  <si>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</si>
  <si>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</si>
  <si>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</si>
  <si>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</si>
  <si>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</si>
  <si>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</si>
  <si>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</si>
  <si>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</si>
  <si>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</si>
  <si>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</si>
  <si>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</si>
  <si>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</si>
  <si>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</si>
  <si>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</si>
  <si>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</si>
  <si>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</si>
  <si>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</si>
  <si>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</si>
  <si>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</si>
  <si>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</si>
  <si>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</si>
  <si>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</si>
  <si>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</si>
  <si>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</si>
  <si>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</si>
  <si>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</si>
  <si>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</si>
  <si>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</si>
  <si>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</si>
  <si>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</si>
  <si>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</si>
  <si>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</si>
  <si>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</si>
  <si>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</si>
  <si>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</si>
  <si>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</si>
  <si>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</si>
  <si>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</si>
  <si>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</si>
  <si>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</si>
  <si>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</si>
  <si>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</si>
  <si>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</si>
  <si>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</si>
  <si>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</si>
  <si>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</si>
  <si>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</si>
  <si>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</si>
  <si>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</si>
  <si>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</si>
  <si>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</si>
  <si>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</si>
  <si>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</si>
  <si>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</si>
  <si>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</si>
  <si>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</si>
  <si>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</si>
  <si>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</si>
  <si>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</si>
  <si>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</si>
  <si>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</si>
  <si>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</si>
  <si>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</si>
  <si>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</si>
  <si>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</si>
  <si>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</si>
  <si>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</si>
  <si>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</si>
  <si>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</si>
  <si>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</si>
  <si>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</si>
  <si>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</si>
  <si>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</si>
  <si>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</si>
  <si>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</si>
  <si>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</si>
  <si>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</si>
  <si>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</si>
  <si>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</si>
  <si>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</si>
  <si>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</si>
  <si>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</si>
  <si>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</si>
  <si>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</si>
  <si>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</si>
  <si>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</si>
  <si>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</si>
  <si>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</si>
  <si>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</si>
  <si>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</si>
  <si>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</si>
  <si>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</si>
  <si>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</si>
  <si>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</si>
  <si>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</si>
  <si>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</si>
  <si>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</si>
  <si>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</si>
  <si>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</si>
  <si>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</si>
  <si>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</si>
  <si>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</si>
  <si>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</si>
  <si>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</si>
  <si>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</si>
  <si>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</si>
  <si>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</si>
  <si>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</si>
  <si>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</si>
  <si>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</si>
  <si>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</si>
  <si>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</si>
  <si>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</si>
  <si>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</si>
  <si>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</si>
  <si>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</si>
  <si>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</si>
  <si>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</si>
  <si>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</si>
  <si>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</si>
  <si>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</si>
  <si>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</si>
  <si>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</si>
  <si>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</si>
  <si>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</si>
  <si>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</si>
  <si>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</si>
  <si>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</si>
  <si>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</si>
  <si>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</si>
  <si>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</si>
  <si>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</si>
  <si>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</si>
  <si>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</si>
  <si>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</si>
  <si>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</si>
  <si>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</si>
  <si>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</si>
  <si>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</si>
  <si>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</si>
  <si>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</si>
  <si>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</si>
  <si>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</si>
  <si>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</si>
  <si>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</si>
  <si>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</si>
  <si>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</si>
  <si>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</si>
  <si>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</si>
  <si>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</si>
  <si>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</si>
  <si>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</si>
  <si>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</si>
  <si>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</si>
  <si>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</si>
  <si>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</si>
  <si>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</si>
  <si>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</si>
  <si>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</si>
  <si>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</si>
  <si>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</si>
  <si>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</si>
  <si>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</si>
  <si>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</si>
  <si>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</si>
  <si>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</si>
  <si>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</si>
  <si>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</si>
  <si>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</si>
  <si>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</si>
  <si>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</si>
  <si>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</si>
  <si>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</si>
  <si>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</si>
  <si>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</si>
  <si>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</si>
  <si>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</si>
  <si>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</si>
  <si>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</si>
  <si>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</si>
  <si>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</si>
  <si>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</si>
  <si>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</si>
  <si>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</si>
  <si>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</si>
  <si>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</si>
  <si>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</si>
  <si>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</si>
  <si>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</si>
  <si>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</si>
  <si>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</si>
  <si>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</si>
  <si>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</si>
  <si>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</si>
  <si>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</si>
  <si>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</si>
  <si>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</si>
  <si>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</si>
  <si>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</si>
  <si>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</si>
  <si>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</si>
  <si>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</si>
  <si>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</si>
  <si>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</si>
  <si>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</si>
  <si>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</si>
  <si>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</si>
  <si>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</si>
  <si>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</si>
  <si>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</si>
  <si>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</si>
  <si>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</si>
  <si>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</si>
  <si>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</si>
  <si>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</si>
  <si>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</si>
  <si>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</si>
  <si>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</si>
  <si>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</si>
  <si>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</si>
  <si>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</si>
  <si>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</si>
  <si>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</si>
  <si>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</si>
  <si>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</si>
  <si>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</si>
  <si>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</si>
  <si>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</si>
  <si>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</si>
  <si>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</si>
  <si>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</si>
  <si>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</si>
  <si>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</si>
  <si>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</si>
  <si>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</si>
  <si>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</si>
  <si>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</si>
  <si>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</si>
  <si>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</si>
  <si>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</si>
  <si>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</si>
  <si>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</si>
  <si>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</si>
  <si>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</si>
  <si>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</si>
  <si>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</si>
  <si>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</si>
  <si>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</si>
  <si>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</si>
  <si>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</si>
  <si>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</si>
  <si>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</si>
  <si>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</si>
  <si>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</si>
  <si>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</si>
  <si>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</si>
  <si>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</si>
  <si>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</si>
  <si>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</si>
  <si>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</si>
  <si>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</si>
  <si>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</si>
  <si>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</si>
  <si>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</si>
  <si>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</si>
  <si>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</si>
  <si>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</si>
  <si>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</si>
  <si>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</si>
  <si>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</si>
  <si>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</si>
  <si>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</si>
  <si>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</si>
  <si>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</si>
  <si>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</si>
  <si>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</si>
  <si>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</si>
  <si>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</si>
  <si>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</si>
  <si>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</si>
  <si>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</si>
  <si>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</si>
  <si>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</si>
  <si>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</si>
  <si>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</si>
  <si>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</si>
  <si>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</si>
  <si>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</si>
  <si>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</si>
  <si>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</si>
  <si>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</si>
  <si>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</si>
  <si>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</si>
  <si>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</si>
  <si>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</si>
  <si>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</si>
  <si>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</si>
  <si>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</si>
  <si>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</si>
  <si>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</si>
  <si>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</si>
  <si>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</si>
  <si>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</si>
  <si>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</si>
  <si>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</si>
  <si>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</si>
  <si>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</si>
  <si>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</si>
  <si>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</si>
  <si>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</si>
  <si>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</si>
  <si>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</si>
  <si>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</si>
  <si>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</si>
  <si>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</si>
  <si>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</si>
  <si>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</si>
  <si>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</si>
  <si>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</si>
  <si>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</si>
  <si>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</si>
  <si>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</si>
  <si>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</si>
  <si>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</si>
  <si>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</si>
  <si>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</si>
  <si>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</si>
  <si>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</si>
  <si>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</si>
  <si>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</si>
  <si>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</si>
  <si>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</si>
  <si>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</si>
  <si>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</si>
  <si>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</si>
  <si>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</si>
  <si>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</si>
  <si>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</si>
  <si>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</si>
  <si>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</si>
  <si>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</si>
  <si>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</si>
  <si>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</si>
  <si>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</si>
  <si>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</si>
  <si>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</si>
  <si>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</si>
  <si>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</si>
  <si>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</si>
  <si>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</si>
  <si>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</si>
  <si>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</si>
  <si>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</si>
  <si>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</si>
  <si>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</si>
  <si>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</si>
  <si>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</si>
  <si>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</si>
  <si>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</si>
  <si>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</si>
  <si>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</si>
  <si>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</si>
  <si>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</si>
  <si>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</si>
  <si>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</si>
  <si>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</si>
  <si>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</si>
  <si>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</si>
  <si>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</si>
  <si>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</si>
  <si>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</si>
  <si>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</si>
  <si>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</si>
  <si>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</si>
  <si>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</si>
  <si>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</si>
  <si>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</si>
  <si>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</si>
  <si>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</si>
  <si>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</si>
  <si>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</si>
  <si>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</si>
  <si>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</si>
  <si>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</si>
  <si>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</si>
  <si>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</si>
  <si>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</si>
  <si>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</si>
  <si>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</si>
  <si>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</si>
  <si>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</si>
  <si>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</si>
  <si>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</si>
  <si>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</si>
  <si>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</si>
  <si>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</si>
  <si>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</si>
  <si>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</si>
  <si>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</si>
  <si>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</si>
  <si>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</si>
  <si>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</si>
  <si>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</si>
  <si>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</si>
  <si>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</si>
  <si>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</si>
  <si>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</si>
  <si>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</si>
  <si>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</si>
  <si>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</si>
  <si>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</si>
  <si>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</si>
  <si>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</si>
  <si>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</si>
  <si>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</si>
  <si>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</si>
  <si>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</si>
  <si>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</si>
  <si>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</si>
  <si>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</si>
  <si>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</si>
  <si>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</si>
  <si>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</si>
  <si>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</si>
  <si>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</si>
  <si>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</si>
  <si>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</si>
  <si>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</si>
  <si>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</si>
  <si>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</si>
  <si>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</si>
  <si>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</si>
  <si>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</si>
  <si>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</si>
  <si>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</si>
  <si>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</si>
  <si>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</si>
  <si>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</si>
  <si>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</si>
  <si>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</si>
  <si>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</si>
  <si>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</si>
  <si>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</si>
  <si>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</si>
  <si>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</si>
  <si>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</si>
  <si>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</si>
  <si>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</si>
  <si>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</si>
  <si>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</si>
  <si>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</si>
  <si>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</si>
  <si>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</si>
  <si>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</si>
  <si>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</si>
  <si>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</si>
  <si>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</si>
  <si>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</si>
  <si>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</si>
  <si>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</si>
  <si>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</si>
  <si>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</si>
  <si>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</si>
  <si>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</si>
  <si>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</si>
  <si>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</si>
  <si>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</si>
  <si>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</si>
  <si>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</si>
  <si>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</si>
  <si>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</si>
  <si>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</si>
  <si>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</si>
  <si>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</si>
  <si>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</si>
  <si>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</si>
  <si>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</si>
  <si>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</si>
  <si>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</si>
  <si>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</si>
  <si>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</si>
  <si>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</si>
  <si>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</si>
  <si>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</si>
  <si>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</si>
  <si>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</si>
  <si>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</si>
  <si>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</si>
  <si>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</si>
  <si>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</si>
  <si>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</si>
  <si>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</si>
  <si>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</si>
  <si>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</si>
  <si>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</si>
  <si>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</si>
  <si>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</si>
  <si>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</si>
  <si>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</si>
  <si>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</si>
  <si>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</si>
  <si>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</si>
  <si>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</si>
  <si>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</si>
  <si>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</si>
  <si>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</si>
  <si>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</si>
  <si>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</si>
  <si>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</si>
  <si>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</si>
  <si>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</si>
  <si>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</si>
  <si>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</si>
  <si>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</si>
  <si>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</si>
  <si>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</si>
  <si>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</si>
  <si>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</si>
  <si>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</si>
  <si>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</si>
  <si>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</si>
  <si>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</si>
  <si>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</si>
  <si>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</si>
  <si>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</si>
  <si>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</si>
  <si>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</si>
  <si>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</si>
  <si>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</si>
  <si>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</si>
  <si>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</si>
  <si>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</si>
  <si>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</si>
  <si>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</si>
  <si>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</si>
  <si>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</si>
  <si>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</si>
  <si>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</si>
  <si>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</si>
  <si>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</si>
  <si>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</si>
  <si>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</si>
  <si>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</si>
  <si>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</si>
  <si>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</si>
  <si>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</si>
  <si>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</si>
  <si>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</si>
  <si>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</si>
  <si>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</si>
  <si>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</si>
  <si>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</si>
  <si>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</si>
  <si>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</si>
  <si>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</si>
  <si>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</si>
  <si>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</si>
  <si>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</si>
  <si>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</si>
  <si>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</si>
  <si>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</si>
  <si>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</si>
  <si>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</si>
  <si>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</si>
  <si>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</si>
  <si>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</si>
  <si>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</si>
  <si>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</si>
  <si>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</si>
  <si>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</si>
  <si>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</si>
  <si>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</si>
  <si>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</si>
  <si>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</si>
  <si>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</si>
  <si>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</si>
  <si>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</si>
  <si>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</si>
  <si>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</si>
  <si>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</si>
  <si>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</si>
  <si>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</si>
  <si>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</si>
  <si>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</si>
  <si>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</si>
  <si>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</si>
  <si>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</si>
  <si>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</si>
  <si>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</si>
  <si>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</si>
  <si>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</si>
  <si>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</si>
  <si>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</si>
  <si>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</si>
  <si>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</si>
  <si>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</si>
  <si>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</si>
  <si>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</si>
  <si>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</si>
  <si>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</si>
  <si>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</si>
  <si>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</si>
  <si>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</si>
  <si>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</si>
  <si>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</si>
  <si>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</si>
  <si>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</si>
  <si>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</si>
  <si>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</si>
  <si>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</si>
  <si>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</si>
  <si>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</si>
  <si>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</si>
  <si>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</si>
  <si>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</si>
  <si>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</si>
  <si>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</si>
  <si>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</si>
  <si>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</si>
  <si>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</si>
  <si>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</si>
  <si>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</si>
  <si>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</si>
  <si>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</si>
  <si>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</si>
  <si>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</si>
  <si>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</si>
  <si>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</si>
  <si>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</si>
  <si>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</si>
  <si>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</si>
  <si>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</si>
  <si>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</si>
  <si>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</si>
  <si>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</si>
  <si>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</si>
  <si>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</si>
  <si>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</si>
  <si>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</si>
  <si>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</si>
  <si>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</si>
  <si>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</si>
  <si>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</si>
  <si>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</si>
  <si>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</si>
  <si>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</si>
  <si>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</si>
  <si>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</si>
  <si>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</si>
  <si>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</si>
  <si>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</si>
  <si>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</si>
  <si>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</si>
  <si>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</si>
  <si>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</si>
  <si>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</si>
  <si>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</si>
  <si>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</si>
  <si>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</si>
  <si>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</si>
  <si>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</si>
  <si>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</si>
  <si>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</si>
  <si>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</si>
  <si>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</si>
  <si>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</si>
  <si>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</si>
  <si>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</si>
  <si>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</si>
  <si>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</si>
  <si>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</si>
  <si>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</si>
  <si>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</si>
  <si>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</si>
  <si>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</si>
  <si>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</si>
  <si>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</si>
  <si>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</si>
  <si>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</si>
  <si>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</si>
  <si>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</si>
  <si>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</si>
  <si>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</si>
  <si>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</si>
  <si>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</si>
  <si>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</si>
  <si>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</si>
  <si>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</si>
  <si>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</si>
  <si>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</si>
  <si>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</si>
  <si>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</si>
  <si>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</si>
  <si>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</si>
  <si>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</si>
  <si>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</si>
  <si>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</si>
  <si>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</si>
  <si>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</si>
  <si>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</si>
  <si>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</si>
  <si>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</si>
  <si>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</si>
  <si>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</si>
  <si>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</si>
  <si>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</si>
  <si>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</si>
  <si>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</si>
  <si>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</si>
  <si>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</si>
  <si>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</si>
  <si>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</si>
  <si>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</si>
  <si>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</si>
  <si>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</si>
  <si>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</si>
  <si>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</si>
  <si>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</si>
  <si>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</si>
  <si>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</si>
  <si>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</si>
  <si>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</si>
  <si>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</si>
  <si>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</si>
  <si>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</si>
  <si>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</si>
  <si>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</si>
  <si>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</si>
  <si>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</si>
  <si>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</si>
  <si>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</si>
  <si>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</si>
  <si>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</si>
  <si>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</si>
  <si>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</si>
  <si>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</si>
  <si>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</si>
  <si>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</si>
  <si>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</si>
  <si>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</si>
  <si>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</si>
  <si>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</si>
  <si>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</si>
  <si>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</si>
  <si>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</si>
  <si>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</si>
  <si>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</si>
  <si>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</si>
  <si>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</si>
  <si>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</si>
  <si>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</si>
  <si>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</si>
  <si>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</si>
  <si>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</si>
  <si>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</si>
  <si>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</si>
  <si>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</si>
  <si>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</si>
  <si>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</si>
  <si>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</si>
  <si>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</si>
  <si>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</si>
  <si>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</si>
  <si>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</si>
  <si>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</si>
  <si>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</si>
  <si>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</si>
  <si>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</si>
  <si>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</si>
  <si>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</si>
  <si>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</si>
  <si>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</si>
  <si>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</si>
  <si>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</si>
  <si>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</si>
  <si>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</si>
  <si>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</si>
  <si>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</si>
  <si>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</si>
  <si>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</si>
  <si>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</si>
  <si>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</si>
  <si>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</si>
  <si>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</si>
  <si>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</si>
  <si>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</si>
  <si>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</si>
  <si>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</si>
  <si>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</si>
  <si>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</si>
  <si>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</si>
  <si>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</si>
  <si>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</si>
  <si>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</si>
  <si>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</si>
  <si>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</si>
  <si>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</si>
  <si>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</si>
  <si>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</si>
  <si>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</si>
  <si>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</si>
  <si>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</si>
  <si>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</si>
  <si>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</si>
  <si>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</si>
  <si>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</si>
  <si>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</si>
  <si>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</si>
  <si>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</si>
  <si>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</si>
  <si>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</si>
  <si>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</si>
  <si>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</si>
  <si>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</si>
  <si>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</si>
  <si>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</si>
  <si>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</si>
  <si>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</si>
  <si>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</si>
  <si>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</si>
  <si>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</si>
  <si>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</si>
  <si>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</si>
  <si>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</si>
  <si>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</si>
  <si>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</si>
  <si>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</si>
  <si>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</si>
  <si>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</si>
  <si>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</si>
  <si>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</si>
  <si>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</si>
  <si>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</si>
  <si>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</si>
  <si>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</si>
  <si>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</si>
  <si>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</si>
  <si>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</si>
  <si>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</si>
  <si>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</si>
  <si>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</si>
  <si>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</si>
  <si>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</si>
  <si>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</si>
  <si>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</si>
  <si>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</si>
  <si>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</si>
  <si>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</si>
  <si>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</si>
  <si>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</si>
  <si>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</si>
  <si>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</si>
  <si>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</si>
  <si>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</si>
  <si>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</si>
  <si>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</si>
  <si>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</si>
  <si>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</si>
  <si>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</si>
  <si>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</si>
  <si>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</si>
  <si>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</si>
  <si>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</si>
  <si>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</si>
  <si>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</si>
  <si>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</si>
  <si>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</si>
  <si>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</si>
  <si>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</si>
  <si>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</si>
  <si>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</si>
  <si>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</si>
  <si>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</si>
  <si>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</si>
  <si>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</si>
  <si>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</si>
  <si>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</si>
  <si>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</si>
  <si>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</si>
  <si>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</si>
  <si>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</si>
  <si>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</si>
  <si>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</si>
  <si>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</si>
  <si>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</si>
  <si>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</si>
  <si>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</si>
  <si>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</si>
  <si>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</si>
  <si>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</si>
  <si>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</si>
  <si>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</si>
  <si>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</si>
  <si>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</si>
  <si>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</si>
  <si>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</si>
  <si>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</si>
  <si>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</si>
  <si>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</si>
  <si>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</si>
  <si>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</si>
  <si>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</si>
  <si>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</si>
  <si>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</si>
  <si>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</si>
  <si>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</si>
  <si>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</si>
  <si>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</si>
  <si>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</si>
  <si>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</si>
  <si>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</si>
  <si>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</si>
  <si>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</si>
  <si>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</si>
  <si>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</si>
  <si>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</si>
  <si>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</si>
  <si>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</si>
  <si>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</si>
  <si>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</si>
  <si>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</si>
  <si>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</si>
  <si>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</si>
  <si>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</si>
  <si>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</si>
  <si>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</si>
  <si>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</si>
  <si>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</si>
  <si>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</si>
  <si>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</si>
  <si>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</si>
  <si>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</si>
  <si>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</si>
  <si>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</si>
  <si>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</si>
  <si>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</si>
  <si>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</si>
  <si>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</si>
  <si>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</si>
  <si>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</si>
  <si>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</si>
  <si>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</si>
  <si>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</si>
  <si>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</si>
  <si>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</si>
  <si>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</si>
  <si>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</si>
  <si>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</si>
  <si>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</si>
  <si>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</si>
  <si>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</si>
  <si>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</si>
  <si>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</si>
  <si>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</si>
  <si>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</si>
  <si>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</si>
  <si>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</si>
  <si>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</si>
  <si>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</si>
  <si>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</si>
  <si>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</si>
  <si>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</si>
  <si>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</si>
  <si>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</si>
  <si>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</si>
  <si>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</si>
  <si>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</si>
  <si>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</si>
  <si>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</si>
  <si>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</si>
  <si>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</si>
  <si>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</si>
  <si>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</si>
  <si>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</si>
  <si>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</si>
  <si>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</si>
  <si>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</si>
  <si>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</si>
  <si>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</si>
  <si>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</si>
  <si>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</si>
  <si>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</si>
  <si>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</si>
  <si>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</si>
  <si>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</si>
  <si>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</si>
  <si>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</si>
  <si>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</si>
  <si>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</si>
  <si>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</si>
  <si>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</si>
  <si>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</si>
  <si>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</si>
  <si>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</si>
  <si>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</si>
  <si>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</si>
  <si>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</si>
  <si>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</si>
  <si>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</si>
  <si>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</si>
  <si>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</si>
  <si>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</si>
  <si>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</si>
  <si>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</si>
  <si>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</si>
  <si>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</si>
  <si>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</si>
  <si>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</si>
  <si>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</si>
  <si>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</si>
  <si>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</si>
  <si>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</si>
  <si>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</si>
  <si>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</si>
  <si>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</si>
  <si>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</si>
  <si>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</si>
  <si>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</si>
  <si>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</si>
  <si>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</si>
  <si>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</si>
  <si>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</si>
  <si>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</si>
  <si>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</si>
  <si>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</si>
  <si>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</si>
  <si>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</si>
  <si>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</si>
  <si>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</si>
  <si>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</si>
  <si>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</si>
  <si>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</si>
  <si>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</si>
  <si>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</si>
  <si>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</si>
  <si>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</si>
  <si>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</si>
  <si>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</si>
  <si>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</si>
  <si>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</si>
  <si>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</si>
  <si>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</si>
  <si>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</si>
  <si>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</si>
  <si>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</si>
  <si>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</si>
  <si>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</si>
  <si>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</si>
  <si>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</si>
  <si>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</si>
  <si>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</si>
  <si>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</si>
  <si>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</si>
  <si>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</si>
  <si>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</si>
  <si>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</si>
  <si>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</si>
  <si>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</si>
  <si>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</si>
  <si>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</si>
  <si>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</si>
  <si>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</si>
  <si>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</si>
  <si>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</si>
  <si>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</si>
  <si>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</si>
  <si>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</si>
  <si>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</si>
  <si>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</si>
  <si>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</si>
  <si>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</si>
  <si>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</si>
  <si>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</si>
  <si>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</si>
  <si>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</si>
  <si>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</si>
  <si>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</si>
  <si>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</si>
  <si>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</si>
  <si>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</si>
  <si>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</si>
  <si>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</si>
  <si>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</si>
  <si>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</si>
  <si>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</si>
  <si>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</si>
  <si>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</si>
  <si>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</si>
  <si>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</si>
  <si>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</si>
  <si>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</si>
  <si>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</si>
  <si>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</si>
  <si>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</si>
  <si>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</si>
  <si>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</si>
  <si>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</si>
  <si>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</si>
  <si>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</si>
  <si>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</si>
  <si>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</si>
  <si>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</si>
  <si>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</si>
  <si>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</si>
  <si>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</si>
  <si>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</si>
  <si>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</si>
  <si>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</si>
  <si>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</si>
  <si>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</si>
  <si>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</si>
  <si>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</si>
  <si>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</si>
  <si>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</si>
  <si>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</si>
  <si>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</si>
  <si>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</si>
  <si>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</si>
  <si>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</si>
  <si>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</si>
  <si>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</si>
  <si>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</si>
  <si>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</si>
  <si>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</si>
  <si>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</si>
  <si>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</si>
  <si>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</si>
  <si>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</si>
  <si>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</si>
  <si>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</si>
  <si>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</si>
  <si>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</si>
  <si>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</si>
  <si>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</si>
  <si>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</si>
  <si>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</si>
  <si>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</si>
  <si>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</si>
  <si>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</si>
  <si>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</si>
  <si>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</si>
  <si>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</si>
  <si>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</si>
  <si>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</si>
  <si>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</si>
  <si>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</si>
  <si>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</si>
  <si>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</si>
  <si>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</si>
  <si>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</si>
  <si>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</si>
  <si>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</si>
  <si>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</si>
  <si>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</si>
  <si>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</si>
  <si>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</si>
  <si>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</si>
  <si>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</si>
  <si>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</si>
  <si>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</si>
  <si>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</si>
  <si>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</si>
  <si>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</si>
  <si>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</si>
  <si>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</si>
  <si>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</si>
  <si>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</si>
  <si>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</si>
  <si>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</si>
  <si>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</si>
  <si>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</si>
  <si>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</si>
  <si>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</si>
  <si>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</si>
  <si>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</si>
  <si>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</si>
  <si>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</si>
  <si>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</si>
  <si>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</si>
  <si>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</si>
  <si>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</si>
  <si>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</si>
  <si>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</si>
  <si>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</si>
  <si>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</si>
  <si>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</si>
  <si>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</si>
  <si>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</si>
  <si>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</si>
  <si>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</si>
  <si>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</si>
  <si>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</si>
  <si>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</si>
  <si>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</si>
  <si>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</si>
  <si>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</si>
  <si>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</si>
  <si>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</si>
  <si>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</si>
  <si>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</si>
  <si>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</si>
  <si>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</si>
  <si>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</si>
  <si>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</si>
  <si>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</si>
  <si>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</si>
  <si>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</si>
  <si>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</si>
  <si>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</si>
  <si>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</si>
  <si>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</si>
  <si>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</si>
  <si>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</si>
  <si>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</si>
  <si>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</si>
  <si>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</si>
  <si>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</si>
  <si>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</si>
  <si>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</si>
  <si>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</si>
  <si>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</si>
  <si>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</si>
  <si>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</si>
  <si>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</si>
  <si>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</si>
  <si>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</si>
  <si>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</si>
  <si>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</si>
  <si>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</si>
  <si>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</si>
  <si>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</si>
  <si>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</si>
  <si>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</si>
  <si>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</si>
  <si>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</si>
  <si>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</si>
  <si>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</si>
  <si>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</si>
  <si>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</si>
  <si>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</si>
  <si>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</si>
  <si>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</si>
  <si>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</si>
  <si>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</si>
  <si>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</si>
  <si>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</si>
  <si>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</si>
  <si>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</si>
  <si>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</si>
  <si>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</si>
  <si>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</si>
  <si>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</si>
  <si>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</si>
  <si>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</si>
  <si>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</si>
  <si>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</si>
  <si>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</si>
  <si>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</si>
  <si>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</si>
  <si>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</si>
  <si>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</si>
  <si>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</si>
  <si>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</si>
  <si>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</si>
  <si>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</si>
  <si>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</si>
  <si>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</si>
  <si>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</si>
  <si>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</si>
  <si>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</si>
  <si>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</si>
  <si>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</si>
  <si>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</si>
  <si>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</si>
  <si>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</si>
  <si>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</si>
  <si>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</si>
  <si>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</si>
  <si>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</si>
  <si>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</si>
  <si>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</si>
  <si>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</si>
  <si>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</si>
  <si>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</si>
  <si>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</si>
  <si>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</si>
  <si>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</si>
  <si>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</si>
  <si>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</si>
  <si>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</si>
  <si>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</si>
  <si>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</si>
  <si>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</si>
  <si>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</si>
  <si>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</si>
  <si>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</si>
  <si>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</si>
  <si>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</si>
  <si>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</si>
  <si>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</si>
  <si>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</si>
  <si>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</si>
  <si>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</si>
  <si>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</si>
  <si>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</si>
  <si>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</si>
  <si>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</si>
  <si>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</si>
  <si>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</si>
  <si>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</si>
  <si>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</si>
  <si>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</si>
  <si>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</si>
  <si>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</si>
  <si>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</si>
  <si>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</si>
  <si>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</si>
  <si>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</si>
  <si>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</si>
  <si>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</si>
  <si>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</si>
  <si>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</si>
  <si>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</si>
  <si>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</si>
  <si>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</si>
  <si>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</si>
  <si>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</si>
  <si>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</si>
  <si>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</si>
  <si>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</si>
  <si>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</si>
  <si>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</si>
  <si>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</si>
  <si>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</si>
  <si>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</si>
  <si>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</si>
  <si>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</si>
  <si>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</si>
  <si>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</si>
  <si>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</si>
  <si>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</si>
  <si>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</si>
  <si>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</si>
  <si>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</si>
  <si>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</si>
  <si>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</si>
  <si>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</si>
  <si>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</si>
  <si>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</si>
  <si>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</si>
  <si>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</si>
  <si>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</si>
  <si>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</si>
  <si>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</si>
  <si>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</si>
  <si>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</si>
  <si>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</si>
  <si>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</si>
  <si>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</si>
  <si>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</si>
  <si>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</si>
  <si>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</si>
  <si>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</si>
  <si>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</si>
  <si>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</si>
  <si>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</si>
  <si>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</si>
  <si>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</si>
  <si>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</si>
  <si>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</si>
  <si>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</si>
  <si>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</si>
  <si>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</si>
  <si>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</si>
  <si>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</si>
  <si>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</si>
  <si>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</si>
  <si>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</si>
  <si>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</si>
  <si>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</si>
  <si>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</si>
  <si>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</si>
  <si>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</si>
  <si>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</si>
  <si>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</si>
  <si>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</si>
  <si>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</si>
  <si>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</si>
  <si>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</si>
  <si>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</si>
  <si>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</si>
  <si>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</si>
  <si>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</si>
  <si>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</si>
  <si>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</si>
  <si>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</si>
  <si>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</si>
  <si>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</si>
  <si>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</si>
  <si>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</si>
  <si>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</si>
  <si>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</si>
  <si>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</si>
  <si>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</si>
  <si>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</si>
  <si>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</si>
  <si>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</si>
  <si>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</si>
  <si>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</si>
  <si>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</si>
  <si>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</si>
  <si>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</si>
  <si>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</si>
  <si>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</si>
  <si>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</si>
  <si>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</si>
  <si>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</si>
  <si>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</si>
  <si>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</si>
  <si>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</si>
  <si>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</si>
  <si>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</si>
  <si>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</si>
  <si>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</si>
  <si>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</si>
  <si>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</si>
  <si>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</si>
  <si>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</si>
  <si>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</si>
  <si>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</si>
  <si>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</si>
  <si>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</si>
  <si>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</si>
  <si>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</si>
  <si>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</si>
  <si>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</si>
  <si>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</si>
  <si>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</si>
  <si>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</si>
  <si>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</si>
  <si>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</si>
  <si>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</si>
  <si>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</si>
  <si>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</si>
  <si>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</si>
  <si>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</si>
  <si>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</si>
  <si>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</si>
  <si>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</si>
  <si>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</si>
  <si>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</si>
  <si>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</si>
  <si>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</si>
  <si>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</si>
  <si>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</si>
  <si>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</si>
  <si>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</si>
  <si>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</si>
  <si>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</si>
  <si>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</si>
  <si>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</si>
  <si>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</si>
  <si>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</si>
  <si>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</si>
  <si>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</si>
  <si>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</si>
  <si>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</si>
  <si>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</si>
  <si>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</si>
  <si>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</si>
  <si>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</si>
  <si>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</si>
  <si>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</si>
  <si>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</si>
  <si>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</si>
  <si>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</si>
  <si>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</si>
  <si>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</si>
  <si>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</si>
  <si>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</si>
  <si>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</si>
  <si>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</si>
  <si>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</si>
  <si>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</si>
  <si>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</si>
  <si>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</si>
  <si>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</si>
  <si>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</si>
  <si>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</si>
  <si>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</si>
  <si>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</si>
  <si>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</si>
  <si>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</si>
  <si>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</si>
  <si>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</si>
  <si>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</si>
  <si>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</si>
  <si>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</si>
  <si>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</si>
  <si>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</si>
  <si>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</si>
  <si>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</si>
  <si>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</si>
  <si>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</si>
  <si>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</si>
  <si>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</si>
  <si>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</si>
  <si>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</si>
  <si>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</si>
  <si>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</si>
  <si>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</si>
  <si>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</si>
  <si>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</si>
  <si>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</si>
  <si>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</si>
  <si>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</si>
  <si>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</si>
  <si>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</si>
  <si>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</si>
  <si>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</si>
  <si>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</si>
  <si>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</si>
  <si>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</si>
  <si>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</si>
  <si>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</si>
  <si>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</si>
  <si>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</si>
  <si>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</si>
  <si>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</si>
  <si>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</si>
  <si>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</si>
  <si>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</si>
  <si>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</si>
  <si>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</si>
  <si>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</si>
  <si>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</si>
  <si>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</si>
  <si>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</si>
  <si>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</si>
  <si>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</si>
  <si>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</si>
  <si>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</si>
  <si>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</si>
  <si>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</si>
  <si>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</si>
  <si>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</si>
  <si>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</si>
  <si>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</si>
  <si>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</si>
  <si>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</si>
  <si>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</si>
  <si>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</si>
  <si>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</si>
  <si>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</si>
  <si>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</si>
  <si>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</si>
  <si>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</si>
  <si>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</si>
  <si>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</si>
  <si>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</si>
  <si>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</si>
  <si>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</si>
  <si>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</si>
  <si>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</si>
  <si>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</si>
  <si>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</si>
  <si>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</si>
  <si>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</si>
  <si>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</si>
  <si>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</si>
  <si>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</si>
  <si>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</si>
  <si>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</si>
  <si>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</si>
  <si>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</si>
  <si>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</si>
  <si>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</si>
  <si>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</si>
  <si>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</si>
  <si>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</si>
  <si>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</si>
  <si>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</si>
  <si>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</si>
  <si>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</si>
  <si>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</si>
  <si>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</si>
  <si>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</si>
  <si>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</si>
  <si>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</si>
  <si>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</si>
  <si>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</si>
  <si>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</si>
  <si>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</si>
  <si>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</si>
  <si>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</si>
  <si>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</si>
  <si>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</si>
  <si>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</si>
  <si>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</si>
  <si>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</si>
  <si>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</si>
  <si>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</si>
  <si>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</si>
  <si>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</si>
  <si>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</si>
  <si>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</si>
  <si>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</si>
  <si>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</si>
  <si>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</si>
  <si>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</si>
  <si>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</si>
  <si>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</si>
  <si>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</si>
  <si>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</si>
  <si>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</si>
  <si>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</si>
  <si>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</si>
  <si>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</si>
  <si>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</si>
  <si>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</si>
  <si>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</si>
  <si>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</si>
  <si>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</si>
  <si>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</si>
  <si>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</si>
  <si>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</si>
  <si>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</si>
  <si>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</si>
  <si>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</si>
  <si>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</si>
  <si>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</si>
  <si>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</si>
  <si>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</si>
  <si>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</si>
  <si>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</si>
  <si>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</si>
  <si>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</si>
  <si>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</si>
  <si>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</si>
  <si>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</si>
  <si>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</si>
  <si>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</si>
  <si>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</si>
  <si>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</si>
  <si>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</si>
  <si>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</si>
  <si>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</si>
  <si>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</si>
  <si>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</si>
  <si>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</si>
  <si>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</si>
  <si>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</si>
  <si>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</si>
  <si>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</si>
  <si>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</si>
  <si>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</si>
  <si>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</si>
  <si>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</si>
  <si>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</si>
  <si>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</si>
  <si>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</si>
  <si>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</si>
  <si>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</si>
  <si>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</si>
  <si>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</si>
  <si>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</si>
  <si>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</si>
  <si>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</si>
  <si>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</si>
  <si>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</si>
  <si>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</si>
  <si>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</si>
  <si>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</si>
  <si>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</si>
  <si>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</si>
  <si>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</si>
  <si>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</si>
  <si>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</si>
  <si>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</si>
  <si>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</si>
  <si>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</si>
  <si>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</si>
  <si>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</si>
  <si>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</si>
  <si>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</si>
  <si>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</si>
  <si>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</si>
  <si>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</si>
  <si>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</si>
  <si>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</si>
  <si>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</si>
  <si>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</si>
  <si>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</si>
  <si>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</si>
  <si>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</si>
  <si>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</si>
  <si>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</si>
  <si>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</si>
  <si>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</si>
  <si>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</si>
  <si>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</si>
  <si>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</si>
  <si>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</si>
  <si>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</si>
  <si>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</si>
  <si>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</si>
  <si>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</si>
  <si>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</si>
  <si>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</si>
  <si>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</si>
  <si>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</si>
  <si>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</si>
  <si>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</si>
  <si>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</si>
  <si>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</si>
  <si>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</si>
  <si>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</si>
  <si>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</si>
  <si>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</si>
  <si>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</si>
  <si>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</si>
  <si>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</si>
  <si>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</si>
  <si>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</si>
  <si>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</si>
  <si>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</si>
  <si>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</si>
  <si>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</si>
  <si>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</si>
  <si>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</si>
  <si>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</si>
  <si>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</si>
  <si>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</si>
  <si>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</si>
  <si>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</si>
  <si>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</si>
  <si>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</si>
  <si>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</si>
  <si>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</si>
  <si>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</si>
  <si>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</si>
  <si>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</si>
  <si>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</si>
  <si>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</si>
  <si>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</si>
  <si>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</si>
  <si>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</si>
  <si>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</si>
  <si>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</si>
  <si>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</si>
  <si>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</si>
  <si>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</si>
  <si>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</si>
  <si>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</si>
  <si>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</si>
  <si>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</si>
  <si>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</si>
  <si>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</si>
  <si>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</si>
  <si>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</si>
  <si>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</si>
  <si>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</si>
  <si>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</si>
  <si>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</si>
  <si>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</si>
  <si>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</si>
  <si>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</si>
  <si>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</si>
  <si>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</si>
  <si>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</si>
  <si>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</si>
  <si>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</si>
  <si>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</si>
  <si>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</si>
  <si>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</si>
  <si>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</si>
  <si>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</si>
  <si>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</si>
  <si>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</si>
  <si>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</si>
  <si>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</si>
  <si>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</si>
  <si>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</si>
  <si>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</si>
  <si>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</si>
  <si>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</si>
  <si>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</si>
  <si>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</si>
  <si>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</si>
  <si>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</si>
  <si>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</si>
  <si>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</si>
  <si>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</si>
  <si>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</si>
  <si>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</si>
  <si>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</si>
  <si>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</si>
  <si>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</si>
  <si>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</si>
  <si>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</si>
  <si>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</si>
  <si>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</si>
  <si>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</si>
  <si>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</si>
  <si>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</si>
  <si>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</si>
  <si>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</si>
  <si>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</si>
  <si>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</si>
  <si>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</si>
  <si>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</si>
  <si>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</si>
  <si>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</si>
  <si>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</si>
  <si>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</si>
  <si>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</si>
  <si>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</si>
  <si>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</si>
  <si>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</si>
  <si>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</si>
  <si>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</si>
  <si>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</si>
  <si>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</si>
  <si>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</si>
  <si>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</si>
  <si>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</si>
  <si>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</si>
  <si>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</si>
  <si>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</si>
  <si>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</si>
  <si>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</si>
  <si>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</si>
  <si>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</si>
  <si>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</si>
  <si>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</si>
  <si>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</si>
  <si>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</si>
  <si>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</si>
  <si>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</si>
  <si>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</si>
  <si>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</si>
  <si>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</si>
  <si>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</si>
  <si>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</si>
  <si>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</si>
  <si>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</si>
  <si>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</si>
  <si>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</si>
  <si>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</si>
  <si>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</si>
  <si>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</si>
  <si>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</si>
  <si>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</si>
  <si>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</si>
  <si>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</si>
  <si>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</si>
  <si>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</si>
  <si>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</si>
  <si>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</si>
  <si>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</si>
  <si>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</si>
  <si>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</si>
  <si>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</si>
  <si>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</si>
  <si>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</si>
  <si>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</si>
  <si>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</si>
  <si>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</si>
  <si>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</si>
  <si>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</si>
  <si>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</si>
  <si>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</si>
  <si>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</si>
  <si>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</si>
  <si>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</si>
  <si>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</si>
  <si>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</si>
  <si>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</si>
  <si>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</si>
  <si>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</si>
  <si>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</si>
  <si>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</si>
  <si>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</si>
  <si>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</si>
  <si>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</si>
  <si>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</si>
  <si>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</si>
  <si>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</si>
  <si>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</si>
  <si>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</si>
  <si>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</si>
  <si>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</si>
  <si>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</si>
  <si>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</si>
  <si>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</si>
  <si>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</si>
  <si>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</si>
  <si>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</si>
  <si>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</si>
  <si>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</si>
  <si>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</si>
  <si>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</si>
  <si>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</si>
  <si>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</si>
  <si>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</si>
  <si>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</si>
  <si>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</si>
  <si>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</si>
  <si>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</si>
  <si>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</si>
  <si>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</si>
  <si>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</si>
  <si>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</si>
  <si>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</si>
  <si>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</si>
  <si>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</si>
  <si>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</si>
  <si>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</si>
  <si>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</si>
  <si>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</si>
  <si>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</si>
  <si>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</si>
  <si>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</si>
  <si>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</si>
  <si>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</si>
  <si>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</si>
  <si>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</si>
  <si>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</si>
  <si>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</si>
  <si>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</si>
  <si>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</si>
  <si>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</si>
  <si>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</si>
  <si>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</si>
  <si>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</si>
  <si>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</si>
  <si>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</si>
  <si>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</si>
  <si>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</si>
  <si>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</si>
  <si>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</si>
  <si>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</si>
  <si>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</si>
  <si>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</si>
  <si>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</si>
  <si>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</si>
  <si>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</si>
  <si>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</si>
  <si>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</si>
  <si>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</si>
  <si>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</si>
  <si>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</si>
  <si>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</si>
  <si>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</si>
  <si>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</si>
  <si>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</si>
  <si>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</si>
  <si>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</si>
  <si>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</si>
  <si>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</si>
  <si>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</si>
  <si>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</si>
  <si>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</si>
  <si>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</si>
  <si>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</si>
  <si>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</si>
  <si>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</si>
  <si>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</si>
  <si>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</si>
  <si>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</si>
  <si>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</si>
  <si>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</si>
  <si>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</si>
  <si>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</si>
  <si>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</si>
  <si>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</si>
  <si>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</si>
  <si>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</si>
  <si>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</si>
  <si>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</si>
  <si>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</si>
  <si>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</si>
  <si>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</si>
  <si>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</si>
  <si>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</si>
  <si>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</si>
  <si>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</si>
  <si>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</si>
  <si>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</si>
  <si>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</si>
  <si>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</si>
  <si>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</si>
  <si>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</si>
  <si>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</si>
  <si>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</si>
  <si>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</si>
  <si>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</si>
  <si>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</si>
  <si>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</si>
  <si>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</si>
  <si>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</si>
  <si>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</si>
  <si>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</si>
  <si>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</si>
  <si>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</si>
  <si>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</si>
  <si>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</si>
  <si>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</si>
  <si>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</si>
  <si>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</si>
  <si>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</si>
  <si>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</si>
  <si>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</si>
  <si>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</si>
  <si>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</si>
  <si>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</si>
  <si>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</si>
  <si>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</si>
  <si>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</si>
  <si>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</si>
  <si>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</si>
  <si>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</si>
  <si>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</si>
  <si>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</si>
  <si>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</si>
  <si>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</si>
  <si>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</si>
  <si>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</si>
  <si>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</si>
  <si>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</si>
  <si>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</si>
  <si>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</si>
  <si>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</si>
  <si>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</si>
  <si>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</si>
  <si>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</si>
  <si>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</si>
  <si>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</si>
  <si>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</si>
  <si>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</si>
  <si>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</si>
  <si>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</si>
  <si>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</si>
  <si>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</si>
  <si>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</si>
  <si>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</si>
  <si>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</si>
  <si>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</si>
  <si>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</si>
  <si>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</si>
  <si>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</si>
  <si>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</si>
  <si>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</si>
  <si>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</si>
  <si>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</si>
  <si>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</si>
  <si>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</si>
  <si>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</si>
  <si>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</si>
  <si>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</si>
  <si>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</si>
  <si>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</si>
  <si>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</si>
  <si>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</si>
  <si>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</si>
  <si>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</si>
  <si>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</si>
  <si>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</si>
  <si>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</si>
  <si>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</si>
  <si>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</si>
  <si>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</si>
  <si>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</si>
  <si>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</si>
  <si>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</si>
  <si>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</si>
  <si>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</si>
  <si>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</si>
  <si>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</si>
  <si>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</si>
  <si>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</si>
  <si>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</si>
  <si>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</si>
  <si>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</si>
  <si>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</si>
  <si>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</si>
  <si>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</si>
  <si>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</si>
  <si>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</si>
  <si>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</si>
  <si>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</si>
  <si>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</si>
  <si>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</si>
  <si>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</si>
  <si>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</si>
  <si>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</si>
  <si>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</si>
  <si>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</si>
  <si>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</si>
  <si>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</si>
  <si>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</si>
  <si>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</si>
  <si>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</si>
  <si>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</si>
  <si>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</si>
  <si>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</si>
  <si>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</si>
  <si>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</si>
  <si>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</si>
  <si>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</si>
  <si>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</si>
  <si>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</si>
  <si>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</si>
  <si>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</si>
  <si>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</si>
  <si>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</si>
  <si>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</si>
  <si>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</si>
  <si>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</si>
  <si>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</si>
  <si>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</si>
  <si>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</si>
  <si>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</si>
  <si>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</si>
  <si>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</si>
  <si>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</si>
  <si>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</si>
  <si>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</si>
  <si>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</si>
  <si>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</si>
  <si>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</si>
  <si>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</si>
  <si>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</si>
  <si>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</si>
  <si>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</si>
  <si>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</si>
  <si>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</si>
  <si>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</si>
  <si>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</si>
  <si>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</si>
  <si>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</si>
  <si>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</si>
  <si>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</si>
  <si>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</si>
  <si>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</si>
  <si>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</si>
  <si>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</si>
  <si>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</si>
  <si>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</si>
  <si>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</si>
  <si>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</si>
  <si>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</si>
  <si>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</si>
  <si>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</si>
  <si>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</si>
  <si>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</si>
  <si>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</si>
  <si>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</si>
  <si>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</si>
  <si>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</si>
  <si>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</si>
  <si>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</si>
  <si>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</si>
  <si>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</si>
  <si>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</si>
  <si>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</si>
  <si>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</si>
  <si>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</si>
  <si>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</si>
  <si>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</si>
  <si>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</si>
  <si>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</si>
  <si>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</si>
  <si>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</si>
  <si>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</si>
  <si>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</si>
  <si>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</si>
  <si>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</si>
  <si>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</si>
  <si>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</si>
  <si>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</si>
  <si>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</si>
  <si>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</si>
  <si>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</si>
  <si>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</si>
  <si>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</si>
  <si>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</si>
  <si>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</si>
  <si>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</si>
  <si>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</si>
  <si>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</si>
  <si>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</si>
  <si>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</si>
  <si>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</si>
  <si>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</si>
  <si>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</si>
  <si>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</si>
  <si>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</si>
  <si>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</si>
  <si>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</si>
  <si>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</si>
  <si>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</si>
  <si>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</si>
  <si>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</si>
  <si>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</si>
  <si>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</si>
  <si>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</si>
  <si>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</si>
  <si>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</si>
  <si>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</si>
  <si>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</si>
  <si>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</si>
  <si>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</si>
  <si>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</si>
  <si>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</si>
  <si>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</si>
  <si>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</si>
  <si>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</si>
  <si>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</si>
  <si>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</si>
  <si>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</si>
  <si>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</si>
  <si>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</si>
  <si>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</si>
  <si>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</si>
  <si>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</si>
  <si>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</si>
  <si>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</si>
  <si>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</si>
  <si>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</si>
  <si>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</si>
  <si>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</si>
  <si>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</si>
  <si>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</si>
  <si>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</si>
  <si>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</si>
  <si>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</si>
  <si>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</si>
  <si>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</si>
  <si>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</si>
  <si>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</si>
  <si>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</si>
  <si>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</si>
  <si>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</si>
  <si>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</si>
  <si>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</si>
  <si>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</si>
  <si>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</si>
  <si>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</si>
  <si>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</si>
  <si>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</si>
  <si>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</si>
  <si>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</si>
  <si>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</si>
  <si>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</si>
  <si>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</si>
  <si>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</si>
  <si>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</si>
  <si>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</si>
  <si>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</si>
  <si>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</si>
  <si>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</si>
  <si>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</si>
  <si>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</si>
  <si>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</si>
  <si>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</si>
  <si>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</si>
  <si>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</si>
  <si>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</si>
  <si>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</si>
  <si>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</si>
  <si>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</si>
  <si>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</si>
  <si>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</si>
  <si>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</si>
  <si>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</si>
  <si>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</si>
  <si>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</si>
  <si>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</si>
  <si>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</si>
  <si>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</si>
  <si>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</si>
  <si>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</si>
  <si>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</si>
  <si>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</si>
  <si>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</si>
  <si>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</si>
  <si>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</si>
  <si>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</si>
  <si>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</si>
  <si>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</si>
  <si>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</si>
  <si>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</si>
  <si>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</si>
  <si>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</si>
  <si>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</si>
  <si>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</si>
  <si>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</si>
  <si>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</si>
  <si>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</si>
  <si>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</si>
  <si>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</si>
  <si>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</si>
  <si>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</si>
  <si>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</si>
  <si>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</si>
  <si>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</si>
  <si>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</si>
  <si>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</si>
  <si>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</si>
  <si>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</si>
  <si>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</si>
  <si>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</si>
  <si>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</si>
  <si>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</si>
  <si>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</si>
  <si>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</si>
  <si>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</si>
  <si>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</si>
  <si>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</si>
  <si>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</si>
  <si>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</si>
  <si>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</si>
  <si>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</si>
  <si>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</si>
  <si>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</si>
  <si>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</si>
  <si>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</si>
  <si>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</si>
  <si>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</si>
  <si>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</si>
  <si>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</si>
  <si>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</si>
  <si>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</si>
  <si>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</si>
  <si>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</si>
  <si>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</si>
  <si>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</si>
  <si>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</si>
  <si>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</si>
  <si>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</si>
  <si>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</si>
  <si>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</si>
  <si>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</si>
  <si>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</si>
  <si>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</si>
  <si>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</si>
  <si>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</si>
  <si>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</si>
  <si>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</si>
  <si>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</si>
  <si>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</si>
  <si>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</si>
  <si>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</si>
  <si>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</si>
  <si>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</si>
  <si>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</si>
  <si>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</si>
  <si>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</si>
  <si>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</si>
  <si>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</si>
  <si>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</si>
  <si>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</si>
  <si>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</si>
  <si>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</si>
  <si>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</si>
  <si>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</si>
  <si>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</si>
  <si>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</si>
  <si>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</si>
  <si>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</si>
  <si>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</si>
  <si>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</si>
  <si>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</si>
  <si>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</si>
  <si>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</si>
  <si>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</si>
  <si>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</si>
  <si>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</si>
  <si>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</si>
  <si>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</si>
  <si>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</si>
  <si>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</si>
  <si>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</si>
  <si>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</si>
  <si>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</si>
  <si>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</si>
  <si>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</si>
  <si>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</si>
  <si>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</si>
  <si>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</si>
  <si>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</si>
  <si>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</si>
  <si>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</si>
  <si>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</si>
  <si>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</si>
  <si>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</si>
  <si>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</si>
  <si>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</si>
  <si>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</si>
  <si>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</si>
  <si>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</si>
  <si>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</si>
  <si>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</si>
  <si>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</si>
  <si>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</si>
  <si>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</si>
  <si>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</si>
  <si>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</si>
  <si>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</si>
  <si>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</si>
  <si>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</si>
  <si>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</si>
  <si>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</si>
  <si>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</si>
  <si>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</si>
  <si>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</si>
  <si>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</si>
  <si>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</si>
  <si>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</si>
  <si>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</si>
  <si>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</si>
  <si>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</si>
  <si>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</si>
  <si>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</si>
  <si>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</si>
  <si>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</si>
  <si>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</si>
  <si>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</si>
  <si>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</si>
  <si>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</si>
  <si>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</si>
  <si>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</si>
  <si>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</si>
  <si>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</si>
  <si>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</si>
  <si>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</si>
  <si>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</si>
  <si>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</si>
  <si>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</si>
  <si>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</si>
  <si>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</si>
  <si>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</si>
  <si>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</si>
  <si>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</si>
  <si>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</si>
  <si>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</si>
  <si>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</si>
  <si>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</si>
  <si>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</si>
  <si>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</si>
  <si>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</si>
  <si>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</si>
  <si>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</si>
  <si>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</si>
  <si>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</si>
  <si>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</si>
  <si>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</si>
  <si>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</si>
  <si>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</si>
  <si>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</si>
  <si>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</si>
  <si>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</si>
  <si>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</si>
  <si>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</si>
  <si>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</si>
  <si>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</si>
  <si>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</si>
  <si>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</si>
  <si>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</si>
  <si>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</si>
  <si>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</si>
  <si>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</si>
  <si>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</si>
  <si>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</si>
  <si>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</si>
  <si>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</si>
  <si>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</si>
  <si>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</si>
  <si>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</si>
  <si>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</si>
  <si>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</si>
  <si>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</si>
  <si>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</si>
  <si>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</si>
  <si>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</si>
  <si>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</si>
  <si>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</si>
  <si>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</si>
  <si>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</si>
  <si>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</si>
  <si>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</si>
  <si>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</si>
  <si>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</si>
  <si>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</si>
  <si>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</si>
  <si>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</si>
  <si>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</si>
  <si>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</si>
  <si>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</si>
  <si>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</si>
  <si>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</si>
  <si>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</si>
  <si>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</si>
  <si>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</si>
  <si>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</si>
  <si>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</si>
  <si>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</si>
  <si>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</si>
  <si>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</si>
  <si>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</si>
  <si>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</si>
  <si>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</si>
  <si>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</si>
  <si>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</si>
  <si>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</si>
  <si>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</si>
  <si>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</si>
  <si>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</si>
  <si>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</si>
  <si>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</si>
  <si>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</si>
  <si>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</si>
  <si>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</si>
  <si>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</si>
  <si>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</si>
  <si>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</si>
  <si>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</si>
  <si>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</si>
  <si>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</si>
  <si>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</si>
  <si>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</si>
  <si>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</si>
  <si>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</si>
  <si>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</si>
  <si>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</si>
  <si>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</si>
  <si>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</si>
  <si>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</si>
  <si>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</si>
  <si>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</si>
  <si>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</si>
  <si>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</si>
  <si>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</si>
  <si>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</si>
  <si>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</si>
  <si>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</si>
  <si>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</si>
  <si>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</si>
  <si>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</si>
  <si>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</si>
  <si>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</si>
  <si>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</si>
  <si>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</si>
  <si>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</si>
  <si>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</si>
  <si>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</si>
  <si>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</si>
  <si>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</si>
  <si>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</si>
  <si>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</si>
  <si>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</si>
  <si>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</si>
  <si>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</si>
  <si>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</si>
  <si>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</si>
  <si>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</si>
  <si>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</si>
  <si>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</si>
  <si>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</si>
  <si>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</si>
  <si>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</si>
  <si>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</si>
  <si>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</si>
  <si>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</si>
  <si>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</si>
  <si>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</si>
  <si>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</si>
  <si>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</si>
  <si>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</si>
  <si>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</si>
  <si>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</si>
  <si>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</si>
  <si>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</si>
  <si>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</si>
  <si>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</si>
  <si>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</si>
  <si>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</si>
  <si>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</si>
  <si>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</si>
  <si>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</si>
  <si>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</si>
  <si>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</si>
  <si>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</si>
  <si>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</si>
  <si>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</si>
  <si>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</si>
  <si>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</si>
  <si>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</si>
  <si>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</si>
  <si>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</si>
  <si>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</si>
  <si>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</si>
  <si>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</si>
  <si>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</si>
  <si>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</si>
  <si>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</si>
  <si>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</si>
  <si>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</si>
  <si>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</si>
  <si>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</si>
  <si>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</si>
  <si>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</si>
  <si>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</si>
  <si>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</si>
  <si>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</si>
  <si>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</si>
  <si>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</si>
  <si>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</si>
  <si>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</si>
  <si>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</si>
  <si>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</si>
  <si>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</si>
  <si>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</si>
  <si>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</si>
  <si>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</si>
  <si>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</si>
  <si>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</si>
  <si>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</si>
  <si>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</si>
  <si>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</si>
  <si>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</si>
  <si>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</si>
  <si>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</si>
  <si>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</si>
  <si>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</si>
  <si>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</si>
  <si>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</si>
  <si>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</si>
  <si>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</si>
  <si>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</si>
  <si>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</si>
  <si>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</si>
  <si>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</si>
  <si>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</si>
  <si>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</si>
  <si>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</si>
  <si>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</si>
  <si>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</si>
  <si>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</si>
  <si>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</si>
  <si>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</si>
  <si>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</si>
  <si>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</si>
  <si>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</si>
  <si>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</si>
  <si>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</si>
  <si>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</si>
  <si>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</si>
  <si>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</si>
  <si>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</si>
  <si>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</si>
  <si>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</si>
  <si>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</si>
  <si>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</si>
  <si>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</si>
  <si>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</si>
  <si>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</si>
  <si>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</si>
  <si>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</si>
  <si>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</si>
  <si>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</si>
  <si>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</si>
  <si>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</si>
  <si>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</si>
  <si>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</si>
  <si>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</si>
  <si>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</si>
  <si>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</si>
  <si>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</si>
  <si>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</si>
  <si>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</si>
  <si>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</si>
  <si>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</si>
  <si>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</si>
  <si>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</si>
  <si>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</si>
  <si>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</si>
  <si>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</si>
  <si>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</si>
  <si>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</si>
  <si>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</si>
  <si>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</si>
  <si>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</si>
  <si>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</si>
  <si>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</si>
  <si>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</si>
  <si>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</si>
  <si>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</si>
  <si>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</si>
  <si>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</si>
  <si>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</si>
  <si>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</si>
  <si>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</si>
  <si>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</si>
  <si>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</si>
  <si>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</si>
  <si>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</si>
  <si>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</si>
  <si>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</si>
  <si>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</si>
  <si>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</si>
  <si>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</si>
  <si>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</si>
  <si>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</si>
  <si>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</si>
  <si>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</si>
  <si>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</si>
  <si>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</si>
  <si>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</si>
  <si>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</si>
  <si>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</si>
  <si>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</si>
  <si>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</si>
  <si>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</si>
  <si>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</si>
  <si>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</si>
  <si>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</si>
  <si>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</si>
  <si>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</si>
  <si>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</si>
  <si>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</si>
  <si>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</si>
  <si>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</si>
  <si>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</si>
  <si>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</si>
  <si>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</si>
  <si>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</si>
  <si>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</si>
  <si>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</si>
  <si>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</si>
  <si>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</si>
  <si>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</si>
  <si>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</si>
  <si>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</si>
  <si>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</si>
  <si>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</si>
  <si>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</si>
  <si>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</si>
  <si>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</si>
  <si>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</si>
  <si>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</si>
  <si>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</si>
  <si>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</si>
  <si>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</si>
  <si>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</si>
  <si>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</si>
  <si>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</si>
  <si>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</si>
  <si>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</si>
  <si>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</si>
  <si>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</si>
  <si>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</si>
  <si>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</si>
  <si>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</si>
  <si>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</si>
  <si>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</si>
  <si>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</si>
  <si>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</si>
  <si>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</si>
  <si>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</si>
  <si>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</si>
  <si>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</si>
  <si>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</si>
  <si>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</si>
  <si>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</si>
  <si>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</si>
  <si>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</si>
  <si>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</si>
  <si>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</si>
  <si>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</si>
  <si>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</si>
  <si>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</si>
  <si>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</si>
  <si>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</si>
  <si>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</si>
  <si>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</si>
  <si>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</si>
  <si>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</si>
  <si>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</si>
  <si>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</si>
  <si>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</si>
  <si>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</si>
  <si>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</si>
  <si>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</si>
  <si>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</si>
  <si>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</si>
  <si>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</si>
  <si>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</si>
  <si>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</si>
  <si>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</si>
  <si>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</si>
  <si>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</si>
  <si>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</si>
  <si>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</si>
  <si>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</si>
  <si>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</si>
  <si>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</si>
  <si>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</si>
  <si>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</si>
  <si>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</si>
  <si>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</si>
  <si>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</si>
  <si>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</si>
  <si>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</si>
  <si>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</si>
  <si>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</si>
  <si>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</si>
  <si>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</si>
  <si>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</si>
  <si>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</si>
  <si>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</si>
  <si>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</si>
  <si>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</si>
  <si>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</si>
  <si>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</si>
  <si>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</si>
  <si>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</si>
  <si>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</si>
  <si>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</si>
  <si>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</si>
  <si>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</si>
  <si>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</si>
  <si>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</si>
  <si>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</si>
  <si>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</si>
  <si>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</si>
  <si>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</si>
  <si>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</si>
  <si>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</si>
  <si>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</si>
  <si>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</si>
  <si>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</si>
  <si>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</si>
  <si>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</si>
  <si>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</si>
  <si>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</si>
  <si>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</si>
  <si>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</si>
  <si>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</si>
  <si>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</si>
  <si>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</si>
  <si>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</si>
  <si>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</si>
  <si>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</si>
  <si>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</si>
  <si>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</si>
  <si>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</si>
  <si>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</si>
  <si>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</si>
  <si>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</si>
  <si>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</si>
  <si>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</si>
  <si>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</si>
  <si>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</si>
  <si>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</si>
  <si>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</si>
  <si>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</si>
  <si>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</si>
  <si>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</si>
  <si>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</si>
  <si>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</si>
  <si>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</si>
  <si>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</si>
  <si>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</si>
  <si>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</si>
  <si>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</si>
  <si>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</si>
  <si>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</si>
  <si>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</si>
  <si>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</si>
  <si>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</si>
  <si>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</si>
  <si>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</si>
  <si>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</si>
  <si>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</si>
  <si>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</si>
  <si>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</si>
  <si>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</si>
  <si>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</si>
  <si>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</si>
  <si>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</si>
  <si>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</si>
  <si>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</si>
  <si>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</si>
  <si>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</si>
  <si>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</si>
  <si>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</si>
  <si>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</si>
  <si>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</si>
  <si>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</si>
  <si>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</si>
  <si>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</si>
  <si>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</si>
  <si>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</si>
  <si>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</si>
  <si>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</si>
  <si>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</si>
  <si>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</si>
  <si>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</si>
  <si>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</si>
  <si>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</si>
  <si>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</si>
  <si>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</si>
  <si>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</si>
  <si>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</si>
  <si>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</si>
  <si>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</si>
  <si>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</si>
  <si>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</si>
  <si>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</si>
  <si>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</si>
  <si>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</si>
  <si>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</si>
  <si>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</si>
  <si>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</si>
  <si>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</si>
  <si>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</si>
  <si>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</si>
  <si>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</si>
  <si>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</si>
  <si>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</si>
  <si>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</si>
  <si>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</si>
  <si>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</si>
  <si>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</si>
  <si>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</si>
  <si>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</si>
  <si>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</si>
  <si>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</si>
  <si>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</si>
  <si>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</si>
  <si>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</si>
  <si>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</si>
  <si>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</si>
  <si>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</si>
  <si>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</si>
  <si>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</si>
  <si>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</si>
  <si>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</si>
  <si>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</si>
  <si>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</si>
  <si>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</si>
  <si>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</si>
  <si>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</si>
  <si>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</si>
  <si>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</si>
  <si>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</si>
  <si>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</si>
  <si>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</si>
  <si>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</si>
  <si>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</si>
  <si>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</si>
  <si>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</si>
  <si>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</si>
  <si>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</si>
  <si>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</si>
  <si>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</si>
  <si>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</si>
  <si>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</si>
  <si>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</si>
  <si>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</si>
  <si>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</si>
  <si>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</si>
  <si>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</si>
  <si>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</si>
  <si>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</si>
  <si>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</si>
  <si>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</si>
  <si>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</si>
  <si>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</si>
  <si>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</si>
  <si>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</si>
  <si>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</si>
  <si>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</si>
  <si>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</si>
  <si>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</si>
  <si>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</si>
  <si>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</si>
  <si>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</si>
  <si>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</si>
  <si>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</si>
  <si>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</si>
  <si>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</si>
  <si>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</si>
  <si>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</si>
  <si>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</si>
  <si>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</si>
  <si>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</si>
  <si>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</si>
  <si>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</si>
  <si>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</si>
  <si>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</si>
  <si>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</si>
  <si>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</si>
  <si>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</si>
  <si>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</si>
  <si>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</si>
  <si>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</si>
  <si>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</si>
  <si>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</si>
  <si>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</si>
  <si>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</si>
  <si>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</si>
  <si>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</si>
  <si>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</si>
  <si>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</si>
  <si>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</si>
  <si>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</si>
  <si>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</si>
  <si>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</si>
  <si>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</si>
  <si>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</si>
  <si>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</si>
  <si>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</si>
  <si>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</si>
  <si>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</si>
  <si>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</si>
  <si>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</si>
  <si>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</si>
  <si>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</si>
  <si>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</si>
  <si>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</si>
  <si>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</si>
  <si>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</si>
  <si>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</si>
  <si>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</si>
  <si>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</si>
  <si>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</si>
  <si>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</si>
  <si>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</si>
  <si>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</si>
  <si>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</si>
  <si>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</si>
  <si>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</si>
  <si>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</si>
  <si>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</si>
  <si>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</si>
  <si>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</si>
  <si>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</si>
  <si>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</si>
  <si>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</si>
  <si>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</si>
  <si>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</si>
  <si>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</si>
  <si>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</si>
  <si>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</si>
  <si>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</si>
  <si>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</si>
  <si>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</si>
  <si>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</si>
  <si>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</si>
  <si>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</si>
  <si>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</si>
  <si>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</si>
  <si>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</si>
  <si>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</si>
  <si>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</si>
  <si>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</si>
  <si>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</si>
  <si>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</si>
  <si>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</si>
  <si>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</si>
  <si>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</si>
  <si>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</si>
  <si>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</si>
  <si>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</si>
  <si>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</si>
  <si>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</si>
  <si>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</si>
  <si>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</si>
  <si>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</si>
  <si>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</si>
  <si>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</si>
  <si>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</si>
  <si>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</si>
  <si>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</si>
  <si>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</si>
  <si>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</si>
  <si>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</si>
  <si>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</si>
  <si>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</si>
  <si>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</si>
  <si>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</si>
  <si>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</si>
  <si>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</si>
  <si>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</si>
  <si>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</si>
  <si>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</si>
  <si>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</si>
  <si>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</si>
  <si>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</si>
  <si>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</si>
  <si>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</si>
  <si>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</si>
  <si>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</si>
  <si>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</si>
  <si>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</si>
  <si>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</si>
  <si>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</si>
  <si>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</si>
  <si>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</si>
  <si>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</si>
  <si>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</si>
  <si>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</si>
  <si>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</si>
  <si>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</si>
  <si>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</si>
  <si>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</si>
  <si>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</si>
  <si>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</si>
  <si>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</si>
  <si>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</si>
  <si>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</si>
  <si>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</si>
  <si>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</si>
  <si>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</si>
  <si>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</si>
  <si>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</si>
  <si>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</si>
  <si>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</si>
  <si>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</si>
  <si>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</si>
  <si>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</si>
  <si>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</si>
  <si>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</si>
  <si>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</si>
  <si>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</si>
  <si>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</si>
  <si>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</si>
  <si>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</si>
  <si>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</si>
  <si>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</si>
  <si>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</si>
  <si>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</si>
  <si>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</si>
  <si>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</si>
  <si>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</si>
  <si>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</si>
  <si>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</si>
  <si>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</si>
  <si>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</si>
  <si>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</si>
  <si>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</si>
  <si>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</si>
  <si>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</si>
  <si>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</si>
  <si>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</si>
  <si>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</si>
  <si>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</si>
  <si>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</si>
  <si>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</si>
  <si>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</si>
  <si>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</si>
  <si>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</si>
  <si>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</si>
  <si>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</si>
  <si>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</si>
  <si>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</si>
  <si>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</si>
  <si>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</si>
  <si>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</si>
  <si>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</si>
  <si>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</si>
  <si>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</si>
  <si>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</si>
  <si>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</si>
  <si>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</si>
  <si>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</si>
  <si>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</si>
  <si>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</si>
  <si>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</si>
  <si>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</si>
  <si>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</si>
  <si>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</si>
  <si>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</si>
  <si>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</si>
  <si>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</si>
  <si>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</si>
  <si>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</si>
  <si>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</si>
  <si>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</si>
  <si>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</si>
  <si>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</si>
  <si>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</si>
  <si>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</si>
  <si>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</si>
  <si>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</si>
  <si>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</si>
  <si>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</si>
  <si>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</si>
  <si>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</si>
  <si>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</si>
  <si>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</si>
  <si>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</si>
  <si>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</si>
  <si>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</si>
  <si>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</si>
  <si>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</si>
  <si>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</si>
  <si>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</si>
  <si>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</si>
  <si>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</si>
  <si>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</si>
  <si>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</si>
  <si>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</si>
  <si>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</si>
  <si>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</si>
  <si>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</si>
  <si>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</si>
  <si>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</si>
  <si>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</si>
  <si>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</si>
  <si>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</si>
  <si>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</si>
  <si>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</si>
  <si>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</si>
  <si>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</si>
  <si>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</si>
  <si>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</si>
  <si>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</si>
  <si>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</si>
  <si>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</si>
  <si>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</si>
  <si>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</si>
  <si>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</si>
  <si>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</si>
  <si>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</si>
  <si>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</si>
  <si>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</si>
  <si>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</si>
  <si>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</si>
  <si>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</si>
  <si>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</si>
  <si>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</si>
  <si>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</si>
  <si>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</si>
  <si>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</si>
  <si>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</si>
  <si>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</si>
  <si>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</si>
  <si>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</si>
  <si>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</si>
  <si>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</si>
  <si>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</si>
  <si>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</si>
  <si>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</si>
  <si>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</si>
  <si>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</si>
  <si>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</si>
  <si>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</si>
  <si>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</si>
  <si>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</si>
  <si>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</si>
  <si>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</si>
  <si>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</si>
  <si>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</si>
  <si>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</si>
  <si>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</si>
  <si>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</si>
  <si>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</si>
  <si>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</si>
  <si>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</si>
  <si>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</si>
  <si>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</si>
  <si>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</si>
  <si>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</si>
  <si>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</si>
  <si>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</si>
  <si>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</si>
  <si>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</si>
  <si>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</si>
  <si>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</si>
  <si>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</si>
  <si>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</si>
  <si>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</si>
  <si>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</si>
  <si>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</si>
  <si>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</si>
  <si>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</si>
  <si>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</si>
  <si>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</si>
  <si>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</si>
  <si>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</si>
  <si>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</si>
  <si>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</si>
  <si>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</si>
  <si>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</si>
  <si>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</si>
  <si>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</si>
  <si>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</si>
  <si>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</si>
  <si>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</si>
  <si>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</si>
  <si>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</si>
  <si>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</si>
  <si>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</si>
  <si>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</si>
  <si>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</si>
  <si>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</si>
  <si>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</si>
  <si>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</si>
  <si>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</si>
  <si>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</si>
  <si>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</si>
  <si>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</si>
  <si>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</si>
  <si>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</si>
  <si>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</si>
  <si>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</si>
  <si>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</si>
  <si>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</si>
  <si>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</si>
  <si>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</si>
  <si>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</si>
  <si>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</si>
  <si>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</si>
  <si>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</si>
  <si>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</si>
  <si>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</si>
  <si>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</si>
  <si>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</si>
  <si>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</si>
  <si>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</si>
  <si>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</si>
  <si>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</si>
  <si>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</si>
  <si>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</si>
  <si>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</si>
  <si>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</si>
  <si>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</si>
  <si>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</si>
  <si>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</si>
  <si>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</si>
  <si>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</si>
  <si>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</si>
  <si>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</si>
  <si>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</si>
  <si>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</si>
  <si>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</si>
  <si>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</si>
  <si>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</si>
  <si>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</si>
  <si>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</si>
  <si>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</si>
  <si>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</si>
  <si>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</si>
  <si>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</si>
  <si>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</si>
  <si>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</si>
  <si>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</si>
  <si>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</si>
  <si>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</si>
  <si>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</si>
  <si>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</si>
  <si>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</si>
  <si>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</si>
  <si>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</si>
  <si>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</si>
  <si>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</si>
  <si>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</si>
  <si>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</si>
  <si>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</si>
  <si>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</si>
  <si>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</si>
  <si>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</si>
  <si>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</si>
  <si>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</si>
  <si>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</si>
  <si>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</si>
  <si>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</si>
  <si>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</si>
  <si>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</si>
  <si>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</si>
  <si>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</si>
  <si>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</si>
  <si>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</si>
  <si>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</si>
  <si>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</si>
  <si>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</si>
  <si>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</si>
  <si>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</si>
  <si>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</si>
  <si>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</si>
  <si>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</si>
  <si>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</si>
  <si>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</si>
  <si>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</si>
  <si>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</si>
  <si>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</si>
  <si>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</si>
  <si>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</si>
  <si>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</si>
  <si>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</si>
  <si>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</si>
  <si>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</si>
  <si>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</si>
  <si>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</si>
  <si>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</si>
  <si>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</si>
  <si>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</si>
  <si>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</si>
  <si>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</si>
  <si>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</si>
  <si>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</si>
  <si>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</si>
  <si>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</si>
  <si>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</si>
  <si>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</si>
  <si>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</si>
  <si>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</si>
  <si>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</si>
  <si>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</si>
  <si>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</si>
  <si>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</si>
  <si>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</si>
  <si>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</si>
  <si>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</si>
  <si>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</si>
  <si>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</si>
  <si>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</si>
  <si>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</si>
  <si>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</si>
  <si>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</si>
  <si>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</si>
  <si>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</si>
  <si>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</si>
  <si>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</si>
  <si>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</si>
  <si>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</si>
  <si>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</si>
  <si>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</si>
  <si>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</si>
  <si>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</si>
  <si>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</si>
  <si>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</si>
  <si>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</si>
  <si>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</si>
  <si>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</si>
  <si>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</si>
  <si>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</si>
  <si>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</si>
  <si>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</si>
  <si>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</si>
  <si>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</si>
  <si>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</si>
  <si>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</si>
  <si>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</si>
  <si>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</si>
  <si>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</si>
  <si>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</si>
  <si>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</si>
  <si>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</si>
  <si>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</si>
  <si>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</si>
  <si>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</si>
  <si>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</si>
  <si>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</si>
  <si>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</si>
  <si>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</si>
  <si>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</si>
  <si>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</si>
  <si>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</si>
  <si>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</si>
  <si>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</si>
  <si>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</si>
  <si>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</si>
  <si>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</si>
  <si>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</si>
  <si>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</si>
  <si>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</si>
  <si>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</si>
  <si>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</si>
  <si>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</si>
  <si>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</si>
  <si>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</si>
  <si>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</si>
  <si>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</si>
  <si>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</si>
  <si>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</si>
  <si>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</si>
  <si>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</si>
  <si>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</si>
  <si>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</si>
  <si>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</si>
  <si>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</si>
  <si>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</si>
  <si>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</si>
  <si>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</si>
  <si>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</si>
  <si>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</si>
  <si>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</si>
  <si>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</si>
  <si>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</si>
  <si>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</si>
  <si>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</si>
  <si>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</si>
  <si>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</si>
  <si>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</si>
  <si>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</si>
  <si>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</si>
  <si>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</si>
  <si>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</si>
  <si>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</si>
  <si>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</si>
  <si>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</si>
  <si>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</si>
  <si>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</si>
  <si>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</si>
  <si>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</si>
  <si>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</si>
  <si>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</si>
  <si>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</si>
  <si>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</si>
  <si>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</si>
  <si>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</si>
  <si>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</si>
  <si>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</si>
  <si>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</si>
  <si>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</si>
  <si>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</si>
  <si>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</si>
  <si>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</si>
  <si>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</si>
  <si>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</si>
  <si>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</si>
  <si>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</si>
  <si>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</si>
  <si>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</si>
  <si>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</si>
  <si>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</si>
  <si>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</si>
  <si>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</si>
  <si>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</si>
  <si>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</si>
  <si>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</si>
  <si>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</si>
  <si>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</si>
  <si>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</si>
  <si>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</si>
  <si>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</si>
  <si>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</si>
  <si>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</si>
  <si>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</si>
  <si>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</si>
  <si>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</si>
  <si>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</si>
  <si>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</si>
  <si>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</si>
  <si>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</si>
  <si>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</si>
  <si>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</si>
  <si>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</si>
  <si>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</si>
  <si>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</si>
  <si>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</si>
  <si>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</si>
  <si>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</si>
  <si>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</si>
  <si>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</si>
  <si>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</si>
  <si>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</si>
  <si>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</si>
  <si>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</si>
  <si>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</si>
  <si>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</si>
  <si>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</si>
  <si>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</si>
  <si>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</si>
  <si>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</si>
  <si>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</si>
  <si>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</si>
  <si>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</si>
  <si>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</si>
  <si>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</si>
  <si>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</si>
  <si>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</si>
  <si>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</si>
  <si>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</si>
  <si>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</si>
  <si>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</si>
  <si>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</si>
  <si>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</si>
  <si>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</si>
  <si>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</si>
  <si>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</si>
  <si>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</si>
  <si>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</si>
  <si>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</si>
  <si>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</si>
  <si>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</si>
  <si>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</si>
  <si>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</si>
  <si>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</si>
  <si>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</si>
  <si>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</si>
  <si>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</si>
  <si>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</si>
  <si>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</si>
  <si>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</si>
  <si>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</si>
  <si>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</si>
  <si>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</si>
  <si>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</si>
  <si>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</si>
  <si>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</si>
  <si>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</si>
  <si>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</si>
  <si>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</si>
  <si>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</si>
  <si>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</si>
  <si>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</si>
  <si>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</si>
  <si>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</si>
  <si>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</si>
  <si>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</si>
  <si>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</si>
  <si>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</si>
  <si>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</si>
  <si>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</si>
  <si>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</si>
  <si>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</si>
  <si>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</si>
  <si>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</si>
  <si>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</si>
  <si>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</si>
  <si>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</si>
  <si>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</si>
  <si>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</si>
  <si>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</si>
  <si>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</si>
  <si>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</si>
  <si>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</si>
  <si>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</si>
  <si>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</si>
  <si>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</si>
  <si>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</si>
  <si>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</si>
  <si>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</si>
  <si>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</si>
  <si>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</si>
  <si>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</si>
  <si>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</si>
  <si>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</si>
  <si>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</si>
  <si>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</si>
  <si>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</si>
  <si>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</si>
  <si>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</si>
  <si>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</si>
  <si>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</si>
  <si>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</si>
  <si>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</si>
  <si>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</si>
  <si>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</si>
  <si>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</si>
  <si>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</si>
  <si>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</si>
  <si>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</si>
  <si>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</si>
  <si>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</si>
  <si>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</si>
  <si>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</si>
  <si>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</si>
  <si>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</si>
  <si>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</si>
  <si>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</si>
  <si>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</si>
  <si>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</si>
  <si>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</si>
  <si>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</si>
  <si>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</si>
  <si>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</si>
  <si>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</si>
  <si>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</si>
  <si>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</si>
  <si>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</si>
  <si>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</si>
  <si>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</si>
  <si>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</si>
  <si>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</si>
  <si>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</si>
  <si>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</si>
  <si>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</si>
  <si>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</si>
  <si>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</si>
  <si>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</si>
  <si>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</si>
  <si>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</si>
  <si>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</si>
  <si>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</si>
  <si>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</si>
  <si>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</si>
  <si>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</si>
  <si>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</si>
  <si>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</si>
  <si>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</si>
  <si>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</si>
  <si>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</si>
  <si>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</si>
  <si>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</si>
  <si>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</si>
  <si>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</si>
  <si>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</si>
  <si>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</si>
  <si>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</si>
  <si>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</si>
  <si>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</si>
  <si>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</si>
  <si>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</si>
  <si>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</si>
  <si>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</si>
  <si>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</si>
  <si>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</si>
  <si>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</si>
  <si>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</si>
  <si>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</si>
  <si>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</si>
  <si>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</si>
  <si>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</si>
  <si>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</si>
  <si>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</si>
  <si>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</si>
  <si>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</si>
  <si>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</si>
  <si>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</si>
  <si>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</si>
  <si>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</si>
  <si>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</si>
  <si>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</si>
  <si>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</si>
  <si>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</si>
  <si>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</si>
  <si>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</si>
  <si>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</si>
  <si>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</si>
  <si>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</si>
  <si>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</si>
  <si>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</si>
  <si>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</si>
  <si>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</si>
  <si>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</si>
  <si>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</si>
  <si>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</si>
  <si>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</si>
  <si>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</si>
  <si>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</si>
  <si>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</si>
  <si>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</si>
  <si>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</si>
  <si>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</si>
  <si>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</si>
  <si>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</si>
  <si>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</si>
  <si>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</si>
  <si>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</si>
  <si>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</si>
  <si>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</si>
  <si>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</si>
  <si>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</si>
  <si>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</si>
  <si>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</si>
  <si>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</si>
  <si>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</si>
  <si>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</si>
  <si>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</si>
  <si>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</si>
  <si>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</si>
  <si>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</si>
  <si>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</si>
  <si>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</si>
  <si>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</si>
  <si>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</si>
  <si>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</si>
  <si>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</si>
  <si>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</si>
  <si>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</si>
  <si>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</si>
  <si>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</si>
  <si>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</si>
  <si>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</si>
  <si>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</si>
  <si>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</si>
  <si>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</si>
  <si>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</si>
  <si>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</si>
  <si>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</si>
  <si>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</si>
  <si>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</si>
  <si>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</si>
  <si>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</si>
  <si>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</si>
  <si>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</si>
  <si>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</si>
  <si>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</si>
  <si>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</si>
  <si>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</si>
  <si>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</si>
  <si>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</si>
  <si>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</si>
  <si>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</si>
  <si>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</si>
  <si>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</si>
  <si>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</si>
  <si>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</si>
  <si>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</si>
  <si>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</si>
  <si>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</si>
  <si>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</si>
  <si>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</si>
  <si>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</si>
  <si>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</si>
  <si>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</si>
  <si>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</si>
  <si>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</si>
  <si>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</si>
  <si>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</si>
  <si>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</si>
  <si>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</si>
  <si>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</si>
  <si>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</si>
  <si>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</si>
  <si>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</si>
  <si>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</si>
  <si>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</si>
  <si>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</si>
  <si>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</si>
  <si>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</si>
  <si>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</si>
  <si>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</si>
  <si>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</si>
  <si>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</si>
  <si>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</si>
  <si>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</si>
  <si>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</si>
  <si>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</si>
  <si>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</si>
  <si>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</si>
  <si>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</si>
  <si>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</si>
  <si>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</si>
  <si>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</si>
  <si>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</si>
  <si>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</si>
  <si>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</si>
  <si>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</si>
  <si>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</si>
  <si>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</si>
  <si>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</si>
  <si>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</si>
  <si>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</si>
  <si>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</si>
  <si>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</si>
  <si>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</si>
  <si>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</si>
  <si>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</si>
  <si>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</si>
  <si>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</si>
  <si>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</si>
  <si>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</si>
  <si>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</si>
  <si>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</si>
  <si>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</si>
  <si>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</si>
  <si>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</si>
  <si>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</si>
  <si>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</si>
  <si>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</si>
  <si>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</si>
  <si>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</si>
  <si>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</si>
  <si>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</si>
  <si>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</si>
  <si>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</si>
  <si>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</si>
  <si>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</si>
  <si>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</si>
  <si>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</si>
  <si>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</si>
  <si>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</si>
  <si>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</si>
  <si>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</si>
  <si>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</si>
  <si>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</si>
  <si>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</si>
  <si>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</si>
  <si>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</si>
  <si>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</si>
  <si>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</si>
  <si>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</si>
  <si>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</si>
  <si>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</si>
  <si>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</si>
  <si>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</si>
  <si>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</si>
  <si>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</si>
  <si>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</si>
  <si>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</si>
  <si>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</si>
  <si>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</si>
  <si>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</si>
  <si>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</si>
  <si>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</si>
  <si>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</si>
  <si>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</si>
  <si>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</si>
  <si>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</si>
  <si>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</si>
  <si>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</si>
  <si>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</si>
  <si>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</si>
  <si>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</si>
  <si>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</si>
  <si>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</si>
  <si>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</si>
  <si>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</si>
  <si>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</si>
  <si>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</si>
  <si>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</si>
  <si>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</si>
  <si>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</si>
  <si>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</si>
  <si>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</si>
  <si>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</si>
  <si>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</si>
  <si>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</si>
  <si>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</si>
  <si>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</si>
  <si>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</si>
  <si>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</si>
  <si>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</si>
  <si>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</si>
  <si>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</si>
  <si>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</si>
  <si>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</si>
  <si>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</si>
  <si>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</si>
  <si>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</si>
  <si>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</si>
  <si>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</si>
  <si>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</si>
  <si>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</si>
  <si>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</si>
  <si>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</si>
  <si>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</si>
  <si>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</si>
  <si>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</si>
  <si>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</si>
  <si>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</si>
  <si>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</si>
  <si>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</si>
  <si>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</si>
  <si>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</si>
  <si>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</si>
  <si>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</si>
  <si>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</si>
  <si>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</si>
  <si>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</si>
  <si>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</si>
  <si>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</si>
  <si>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</si>
  <si>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</si>
  <si>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</si>
  <si>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</si>
  <si>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</si>
  <si>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</si>
  <si>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</si>
  <si>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</si>
  <si>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</si>
  <si>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</si>
  <si>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</si>
  <si>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</si>
  <si>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</si>
  <si>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</si>
  <si>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</si>
  <si>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</si>
  <si>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</si>
  <si>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</si>
  <si>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</si>
  <si>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</si>
  <si>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</si>
  <si>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</si>
  <si>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</si>
  <si>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</si>
  <si>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</si>
  <si>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</si>
  <si>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</si>
  <si>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</si>
  <si>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</si>
  <si>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</si>
  <si>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</si>
  <si>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</si>
  <si>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</si>
  <si>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</si>
  <si>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</si>
  <si>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</si>
  <si>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</si>
  <si>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</si>
  <si>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</si>
  <si>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</si>
  <si>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</si>
  <si>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</si>
  <si>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</si>
  <si>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</si>
  <si>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</si>
  <si>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</si>
  <si>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</si>
  <si>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</si>
  <si>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</si>
  <si>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</si>
  <si>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</si>
  <si>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</si>
  <si>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</si>
  <si>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</si>
  <si>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</si>
  <si>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</si>
  <si>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</si>
  <si>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</si>
  <si>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</si>
  <si>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</si>
  <si>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</si>
  <si>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</si>
  <si>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</si>
  <si>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</si>
  <si>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</si>
  <si>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</si>
  <si>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</si>
  <si>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</si>
  <si>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</si>
  <si>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</si>
  <si>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</si>
  <si>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</si>
  <si>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</si>
  <si>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</si>
  <si>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</si>
  <si>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</si>
  <si>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</si>
  <si>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</si>
  <si>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</si>
  <si>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</si>
  <si>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</si>
  <si>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</si>
  <si>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</si>
  <si>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</si>
  <si>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</si>
  <si>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</si>
  <si>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</si>
  <si>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</si>
  <si>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</si>
  <si>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</si>
  <si>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</si>
  <si>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</si>
  <si>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</si>
  <si>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</si>
  <si>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</si>
  <si>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</si>
  <si>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</si>
  <si>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</si>
  <si>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</si>
  <si>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</si>
  <si>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</si>
  <si>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</si>
  <si>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</si>
  <si>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</si>
  <si>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</si>
  <si>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</si>
  <si>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</si>
  <si>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</si>
  <si>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</si>
  <si>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</si>
  <si>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</si>
  <si>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</si>
  <si>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</si>
  <si>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</si>
  <si>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</si>
  <si>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</si>
  <si>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</si>
  <si>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</si>
  <si>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</si>
  <si>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</si>
  <si>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</si>
  <si>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</si>
  <si>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</si>
  <si>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</si>
  <si>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</si>
  <si>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</si>
  <si>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</si>
  <si>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</si>
  <si>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</si>
  <si>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</si>
  <si>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</si>
  <si>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</si>
  <si>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</si>
  <si>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</si>
  <si>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</si>
  <si>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</si>
  <si>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</si>
  <si>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</si>
  <si>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</si>
  <si>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</si>
  <si>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</si>
  <si>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</si>
  <si>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</si>
  <si>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</si>
  <si>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</si>
  <si>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</si>
  <si>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</si>
  <si>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</si>
  <si>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</si>
  <si>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</si>
  <si>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</si>
  <si>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</si>
  <si>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</si>
  <si>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</si>
  <si>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</si>
  <si>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</si>
  <si>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</si>
  <si>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</si>
  <si>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</si>
  <si>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</si>
  <si>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</si>
  <si>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</si>
  <si>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</si>
  <si>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</si>
  <si>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</si>
  <si>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</si>
  <si>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</si>
  <si>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</si>
  <si>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</si>
  <si>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</si>
  <si>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</si>
  <si>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</si>
  <si>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</si>
  <si>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</si>
  <si>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</si>
  <si>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</si>
  <si>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</si>
  <si>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</si>
  <si>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</si>
  <si>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</si>
  <si>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</si>
  <si>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</si>
  <si>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</si>
  <si>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</si>
  <si>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</si>
  <si>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</si>
  <si>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</si>
  <si>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</si>
  <si>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</si>
  <si>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</si>
  <si>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</si>
  <si>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</si>
  <si>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</si>
  <si>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</si>
  <si>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</si>
  <si>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</si>
  <si>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</si>
  <si>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</si>
  <si>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</si>
  <si>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</si>
  <si>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</si>
  <si>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</si>
  <si>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</si>
  <si>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</si>
  <si>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</si>
  <si>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</si>
  <si>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</si>
  <si>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</si>
  <si>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</si>
  <si>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</si>
  <si>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</si>
  <si>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</si>
  <si>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</si>
  <si>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</si>
  <si>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</si>
  <si>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</si>
  <si>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</si>
  <si>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</si>
  <si>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</si>
  <si>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</si>
  <si>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</si>
  <si>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</si>
  <si>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</si>
  <si>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</si>
  <si>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</si>
  <si>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</si>
  <si>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</si>
  <si>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</si>
  <si>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</si>
  <si>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</si>
  <si>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</si>
  <si>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</si>
  <si>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</si>
  <si>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</si>
  <si>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</si>
  <si>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</si>
  <si>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</si>
  <si>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</si>
  <si>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</si>
  <si>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</si>
  <si>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</si>
  <si>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</si>
  <si>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</si>
  <si>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</si>
  <si>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</si>
  <si>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</si>
  <si>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</si>
  <si>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</si>
  <si>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</si>
  <si>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</si>
  <si>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</si>
  <si>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</si>
  <si>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</si>
  <si>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</si>
  <si>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</si>
  <si>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</si>
  <si>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</si>
  <si>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</si>
  <si>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</si>
  <si>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</si>
  <si>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</si>
  <si>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</si>
  <si>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</si>
  <si>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</si>
  <si>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</si>
  <si>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</si>
  <si>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</si>
  <si>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</si>
  <si>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</si>
  <si>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</si>
  <si>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</si>
  <si>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</si>
  <si>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</si>
  <si>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</si>
  <si>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</si>
  <si>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</si>
  <si>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</si>
  <si>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</si>
  <si>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</si>
  <si>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</si>
  <si>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</si>
  <si>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</si>
  <si>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</si>
  <si>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</si>
  <si>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</si>
  <si>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</si>
  <si>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</si>
  <si>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</si>
  <si>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</si>
  <si>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</si>
  <si>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</si>
  <si>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</si>
  <si>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</si>
  <si>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</si>
  <si>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</si>
  <si>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</si>
  <si>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</si>
  <si>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</si>
  <si>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</si>
  <si>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</si>
  <si>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</si>
  <si>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</si>
  <si>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</si>
  <si>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</si>
  <si>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</si>
  <si>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</si>
  <si>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</si>
  <si>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</si>
  <si>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</si>
  <si>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</si>
  <si>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</si>
  <si>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</si>
  <si>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</si>
  <si>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</si>
  <si>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</si>
  <si>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</si>
  <si>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</si>
  <si>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</si>
  <si>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</si>
  <si>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</si>
  <si>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</si>
  <si>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</si>
  <si>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</si>
  <si>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</si>
  <si>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</si>
  <si>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</si>
  <si>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</si>
  <si>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</si>
  <si>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</si>
  <si>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</si>
  <si>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</si>
  <si>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</si>
  <si>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</si>
  <si>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</si>
  <si>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</si>
  <si>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</si>
  <si>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</si>
  <si>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</si>
  <si>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</si>
  <si>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</si>
  <si>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</si>
  <si>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</si>
  <si>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</si>
  <si>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</si>
  <si>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</si>
  <si>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</si>
  <si>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</si>
  <si>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</si>
  <si>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</si>
  <si>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</si>
  <si>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</si>
  <si>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</si>
  <si>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</si>
  <si>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</si>
  <si>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</si>
  <si>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</si>
  <si>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</si>
  <si>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</si>
  <si>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</si>
  <si>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</si>
  <si>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</si>
  <si>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</si>
  <si>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</si>
  <si>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</si>
  <si>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</si>
  <si>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</si>
  <si>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</si>
  <si>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</si>
  <si>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</si>
  <si>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</si>
  <si>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</si>
  <si>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</si>
  <si>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</si>
  <si>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</si>
  <si>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</si>
  <si>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</si>
  <si>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</si>
  <si>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</si>
  <si>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</si>
  <si>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</si>
  <si>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</si>
  <si>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</si>
  <si>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</si>
  <si>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</si>
  <si>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</si>
  <si>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</si>
  <si>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</si>
  <si>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</si>
  <si>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</si>
  <si>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</si>
  <si>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</si>
  <si>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</si>
  <si>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</si>
  <si>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</si>
  <si>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</si>
  <si>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</si>
  <si>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</si>
  <si>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</si>
  <si>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</si>
  <si>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</si>
  <si>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</si>
  <si>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</si>
  <si>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</si>
  <si>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</si>
  <si>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</si>
  <si>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</si>
  <si>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</si>
  <si>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</si>
  <si>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</si>
  <si>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</si>
  <si>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</si>
  <si>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</si>
  <si>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</si>
  <si>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</si>
  <si>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</si>
  <si>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</si>
  <si>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</si>
  <si>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</si>
  <si>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</si>
  <si>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</si>
  <si>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</si>
  <si>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</si>
  <si>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</si>
  <si>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</si>
  <si>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</si>
  <si>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</si>
  <si>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</si>
  <si>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</si>
  <si>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</si>
  <si>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</si>
  <si>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</si>
  <si>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</si>
  <si>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</si>
  <si>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</si>
  <si>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</si>
  <si>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</si>
  <si>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</si>
  <si>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</si>
  <si>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</si>
  <si>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</si>
  <si>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</si>
  <si>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</si>
  <si>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</si>
  <si>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</si>
  <si>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</si>
  <si>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</si>
  <si>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</si>
  <si>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</si>
  <si>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</si>
  <si>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</si>
  <si>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</si>
  <si>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</si>
  <si>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</si>
  <si>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</si>
  <si>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</si>
  <si>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</si>
  <si>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</si>
  <si>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</si>
  <si>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</si>
  <si>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</si>
  <si>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</si>
  <si>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</si>
  <si>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</si>
  <si>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</si>
  <si>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</si>
  <si>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</si>
  <si>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</si>
  <si>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</si>
  <si>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</si>
  <si>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</si>
  <si>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</si>
  <si>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</si>
  <si>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</si>
  <si>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</si>
  <si>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</si>
  <si>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</si>
  <si>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</si>
  <si>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</si>
  <si>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</si>
  <si>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</si>
  <si>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</si>
  <si>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</si>
  <si>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</si>
  <si>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</si>
  <si>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</si>
  <si>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</si>
  <si>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</si>
  <si>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</si>
  <si>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</si>
  <si>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</si>
  <si>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</si>
  <si>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</si>
  <si>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</si>
  <si>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</si>
  <si>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</si>
  <si>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</si>
  <si>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</si>
  <si>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</si>
  <si>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</si>
  <si>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</si>
  <si>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</si>
  <si>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</si>
  <si>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</si>
  <si>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</si>
  <si>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</si>
  <si>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</si>
  <si>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</si>
  <si>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</si>
  <si>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</si>
  <si>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</si>
  <si>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</si>
  <si>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</si>
  <si>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</si>
  <si>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</si>
  <si>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</si>
  <si>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</si>
  <si>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</si>
  <si>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</si>
  <si>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</si>
  <si>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</si>
  <si>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</si>
  <si>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</si>
  <si>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</si>
  <si>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</si>
  <si>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</si>
  <si>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</si>
  <si>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</si>
  <si>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</si>
  <si>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</si>
  <si>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</si>
  <si>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</si>
  <si>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</si>
  <si>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</si>
  <si>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</si>
  <si>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</si>
  <si>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</si>
  <si>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</si>
  <si>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</si>
  <si>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</si>
  <si>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</si>
  <si>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</si>
  <si>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</si>
  <si>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</si>
  <si>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</si>
  <si>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</si>
  <si>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</si>
  <si>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</si>
  <si>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</si>
  <si>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</si>
  <si>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</si>
  <si>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</si>
  <si>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</si>
  <si>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</si>
  <si>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</si>
  <si>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</si>
  <si>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</si>
  <si>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</si>
  <si>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</si>
  <si>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</si>
  <si>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</si>
  <si>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</si>
  <si>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</si>
  <si>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</si>
  <si>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</si>
  <si>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</si>
  <si>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</si>
  <si>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</si>
  <si>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</si>
  <si>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</si>
  <si>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</si>
  <si>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</si>
  <si>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</si>
  <si>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</si>
  <si>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</si>
  <si>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</si>
  <si>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</si>
  <si>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</si>
  <si>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</si>
  <si>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</si>
  <si>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</si>
  <si>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</si>
  <si>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</si>
  <si>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</si>
  <si>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</si>
  <si>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</si>
  <si>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</si>
  <si>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</si>
  <si>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</si>
  <si>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</si>
  <si>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</si>
  <si>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</si>
  <si>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</si>
  <si>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</si>
  <si>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</si>
  <si>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</si>
  <si>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</si>
  <si>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</si>
  <si>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</si>
  <si>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</si>
  <si>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</si>
  <si>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</si>
  <si>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</si>
  <si>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</si>
  <si>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</si>
  <si>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</si>
  <si>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</si>
  <si>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</si>
  <si>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</si>
  <si>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</si>
  <si>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</si>
  <si>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</si>
  <si>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</si>
  <si>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</si>
  <si>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</si>
  <si>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</si>
  <si>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</si>
  <si>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</si>
  <si>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</si>
  <si>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</si>
  <si>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</si>
  <si>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</si>
  <si>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</si>
  <si>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</si>
  <si>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</si>
  <si>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</si>
  <si>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</si>
  <si>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</si>
  <si>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</si>
  <si>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</si>
  <si>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</si>
  <si>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</si>
  <si>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</si>
  <si>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</si>
  <si>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</si>
  <si>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</si>
  <si>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</si>
  <si>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</si>
  <si>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</si>
  <si>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</si>
  <si>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</si>
  <si>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</si>
  <si>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</si>
  <si>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</si>
  <si>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</si>
  <si>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</si>
  <si>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</si>
  <si>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</si>
  <si>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</si>
  <si>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</si>
  <si>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</si>
  <si>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</si>
  <si>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</si>
  <si>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</si>
  <si>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</si>
  <si>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</si>
  <si>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</si>
  <si>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</si>
  <si>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</si>
  <si>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</si>
  <si>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</si>
  <si>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</si>
  <si>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</si>
  <si>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</si>
  <si>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</si>
  <si>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</si>
  <si>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</si>
  <si>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</si>
  <si>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</si>
  <si>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</si>
  <si>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</si>
  <si>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</si>
  <si>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</si>
  <si>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</si>
  <si>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</si>
  <si>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</si>
  <si>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</si>
  <si>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</si>
  <si>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</si>
  <si>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</si>
  <si>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</si>
  <si>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</si>
  <si>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</si>
  <si>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</si>
  <si>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</si>
  <si>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</si>
  <si>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</si>
  <si>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</si>
  <si>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</si>
  <si>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</si>
  <si>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</si>
  <si>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</si>
  <si>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</si>
  <si>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</si>
  <si>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</si>
  <si>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</si>
  <si>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</si>
  <si>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</si>
  <si>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</si>
  <si>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</si>
  <si>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</si>
  <si>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</si>
  <si>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</si>
  <si>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</si>
  <si>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</si>
  <si>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</si>
  <si>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</si>
  <si>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</si>
  <si>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</si>
  <si>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</si>
  <si>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</si>
  <si>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</si>
  <si>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</si>
  <si>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</si>
  <si>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</si>
  <si>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</si>
  <si>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</si>
  <si>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</si>
  <si>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</si>
  <si>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</si>
  <si>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</si>
  <si>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</si>
  <si>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</si>
  <si>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</si>
  <si>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</si>
  <si>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</si>
  <si>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</si>
  <si>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</si>
  <si>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</si>
  <si>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</si>
  <si>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</si>
  <si>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</si>
  <si>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</si>
  <si>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</si>
  <si>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</si>
  <si>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</si>
  <si>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</si>
  <si>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</si>
  <si>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</si>
  <si>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</si>
  <si>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</si>
  <si>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</si>
  <si>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</si>
  <si>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</si>
  <si>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</si>
  <si>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</si>
  <si>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</si>
  <si>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</si>
  <si>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</si>
  <si>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</si>
  <si>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</si>
  <si>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</si>
  <si>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</si>
  <si>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</si>
  <si>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</si>
  <si>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</si>
  <si>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</si>
  <si>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</si>
  <si>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</si>
  <si>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</si>
  <si>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</si>
  <si>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</si>
  <si>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</si>
  <si>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</si>
  <si>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</si>
  <si>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</si>
  <si>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</si>
  <si>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</si>
  <si>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</si>
  <si>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</si>
  <si>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</si>
  <si>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</si>
  <si>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</si>
  <si>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</si>
  <si>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</si>
  <si>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</si>
  <si>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</si>
  <si>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</si>
  <si>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</si>
  <si>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</si>
  <si>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</si>
  <si>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</si>
  <si>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</si>
  <si>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</si>
  <si>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</si>
  <si>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</si>
  <si>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</si>
  <si>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</si>
  <si>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</si>
  <si>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</si>
  <si>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</si>
  <si>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</si>
  <si>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</si>
  <si>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</si>
  <si>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</si>
  <si>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</si>
  <si>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</si>
  <si>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</si>
  <si>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</si>
  <si>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</si>
  <si>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</si>
  <si>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</si>
  <si>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</si>
  <si>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</si>
  <si>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</si>
  <si>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</si>
  <si>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</si>
  <si>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</si>
  <si>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</si>
  <si>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</si>
  <si>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</si>
  <si>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</si>
  <si>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</si>
  <si>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</si>
  <si>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</si>
  <si>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</si>
  <si>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</si>
  <si>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</si>
  <si>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</si>
  <si>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</si>
  <si>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</si>
  <si>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</si>
  <si>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</si>
  <si>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</si>
  <si>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</si>
  <si>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</si>
  <si>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</si>
  <si>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</si>
  <si>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</si>
  <si>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</si>
  <si>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</si>
  <si>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</si>
  <si>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</si>
  <si>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</si>
  <si>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</si>
  <si>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</si>
  <si>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</si>
  <si>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</si>
  <si>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</si>
  <si>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</si>
  <si>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</si>
  <si>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</si>
  <si>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</si>
  <si>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</si>
  <si>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</si>
  <si>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</si>
  <si>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</si>
  <si>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</si>
  <si>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</si>
  <si>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</si>
  <si>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</si>
  <si>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</si>
  <si>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</si>
  <si>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</si>
  <si>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</si>
  <si>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</si>
  <si>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</si>
  <si>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</si>
  <si>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</si>
  <si>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</si>
  <si>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</si>
  <si>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</si>
  <si>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</si>
  <si>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</si>
  <si>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</si>
  <si>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</si>
  <si>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</si>
  <si>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</si>
  <si>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</si>
  <si>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</si>
  <si>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</si>
  <si>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</si>
  <si>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</si>
  <si>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</si>
  <si>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</si>
  <si>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</si>
  <si>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</si>
  <si>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</si>
  <si>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</si>
  <si>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</si>
  <si>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</si>
  <si>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</si>
  <si>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</si>
  <si>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</si>
  <si>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</si>
  <si>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</si>
  <si>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</si>
  <si>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</si>
  <si>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</si>
  <si>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</si>
  <si>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</si>
  <si>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</si>
  <si>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</si>
  <si>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</si>
  <si>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</si>
  <si>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</si>
  <si>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</si>
  <si>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</si>
  <si>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</si>
  <si>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</si>
  <si>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</si>
  <si>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</si>
  <si>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</si>
  <si>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</si>
  <si>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</si>
  <si>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</si>
  <si>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</si>
  <si>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</si>
  <si>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</si>
  <si>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</si>
  <si>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</si>
  <si>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</si>
  <si>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</si>
  <si>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</si>
  <si>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</si>
  <si>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</si>
  <si>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</si>
  <si>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</si>
  <si>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</si>
  <si>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</si>
  <si>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</si>
  <si>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</si>
  <si>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</si>
  <si>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</si>
  <si>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</si>
  <si>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</si>
  <si>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</si>
  <si>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</si>
  <si>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</si>
  <si>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</si>
  <si>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</si>
  <si>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</si>
  <si>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</si>
  <si>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</si>
  <si>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</si>
  <si>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</si>
  <si>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</si>
  <si>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</si>
  <si>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</si>
  <si>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</si>
  <si>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</si>
  <si>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</si>
  <si>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</si>
  <si>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</si>
  <si>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</si>
  <si>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</si>
  <si>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</si>
  <si>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</si>
  <si>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</si>
  <si>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</si>
  <si>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</si>
  <si>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</si>
  <si>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</si>
  <si>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</si>
  <si>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</si>
  <si>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</si>
  <si>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</si>
  <si>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</si>
  <si>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</si>
  <si>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</si>
  <si>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</si>
  <si>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</si>
  <si>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</si>
  <si>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</si>
  <si>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</si>
  <si>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</si>
  <si>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</si>
  <si>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</si>
  <si>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</si>
  <si>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</si>
  <si>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</si>
  <si>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</si>
  <si>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</si>
  <si>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</si>
  <si>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</si>
  <si>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</si>
  <si>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</si>
  <si>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</si>
  <si>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</si>
  <si>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</si>
  <si>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</si>
  <si>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</si>
  <si>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</si>
  <si>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</si>
  <si>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</si>
  <si>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</si>
  <si>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</si>
  <si>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</si>
  <si>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</si>
  <si>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</si>
  <si>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</si>
  <si>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</si>
  <si>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</si>
  <si>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</si>
  <si>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</si>
  <si>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</si>
  <si>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</si>
  <si>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</si>
  <si>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</si>
  <si>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</si>
  <si>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</si>
  <si>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</si>
  <si>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</si>
  <si>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</si>
  <si>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</si>
  <si>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</si>
  <si>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</si>
  <si>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</si>
  <si>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</si>
  <si>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</si>
  <si>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</si>
  <si>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</si>
  <si>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</si>
  <si>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</si>
  <si>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</si>
  <si>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</si>
  <si>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</si>
  <si>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</si>
  <si>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</si>
  <si>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</si>
  <si>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</si>
  <si>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</si>
  <si>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</si>
  <si>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</si>
  <si>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</si>
  <si>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</si>
  <si>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</si>
  <si>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</si>
  <si>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</si>
  <si>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</si>
  <si>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</si>
  <si>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</si>
  <si>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</si>
  <si>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</si>
  <si>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</si>
  <si>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</si>
  <si>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</si>
  <si>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</si>
  <si>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</si>
  <si>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</si>
  <si>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</si>
  <si>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</si>
  <si>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</si>
  <si>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</si>
  <si>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</si>
  <si>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</si>
  <si>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</si>
  <si>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</si>
  <si>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</si>
  <si>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</si>
  <si>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</si>
  <si>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</si>
  <si>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</si>
  <si>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</si>
  <si>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</si>
  <si>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</si>
  <si>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</si>
  <si>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</si>
  <si>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</si>
  <si>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</si>
  <si>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</si>
  <si>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</si>
  <si>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</si>
  <si>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</si>
  <si>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</si>
  <si>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</si>
  <si>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</si>
  <si>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</si>
  <si>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</si>
  <si>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</si>
  <si>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</si>
  <si>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</si>
  <si>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</si>
  <si>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</si>
  <si>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</si>
  <si>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</si>
  <si>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</si>
  <si>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</si>
  <si>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</si>
  <si>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</si>
  <si>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</si>
  <si>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</si>
  <si>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</si>
  <si>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</si>
  <si>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</si>
  <si>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</si>
  <si>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</si>
  <si>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</si>
  <si>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</si>
  <si>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</si>
  <si>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</si>
  <si>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</si>
  <si>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</si>
  <si>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</si>
  <si>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</si>
  <si>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</si>
  <si>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</si>
  <si>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</si>
  <si>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</si>
  <si>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</si>
  <si>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</si>
  <si>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</si>
  <si>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</si>
  <si>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</si>
  <si>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</si>
  <si>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</si>
  <si>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</si>
  <si>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</si>
  <si>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</si>
  <si>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</si>
  <si>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</si>
  <si>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</si>
  <si>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</si>
  <si>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</si>
  <si>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</si>
  <si>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</si>
  <si>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</si>
  <si>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</si>
  <si>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</si>
  <si>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</si>
  <si>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</si>
  <si>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</si>
  <si>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</si>
  <si>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</si>
  <si>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</si>
  <si>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</si>
  <si>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</si>
  <si>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</si>
  <si>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</si>
  <si>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</si>
  <si>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</si>
  <si>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</si>
  <si>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</si>
  <si>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</si>
  <si>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</si>
  <si>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</si>
  <si>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</si>
  <si>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</si>
  <si>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</si>
  <si>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</si>
  <si>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</si>
  <si>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</si>
  <si>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</si>
  <si>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</si>
  <si>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</si>
  <si>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</si>
  <si>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</si>
  <si>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</si>
  <si>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</si>
  <si>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</si>
  <si>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</si>
  <si>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</si>
  <si>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</si>
  <si>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</si>
  <si>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</si>
  <si>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</si>
  <si>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</si>
  <si>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</si>
  <si>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</si>
  <si>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</si>
  <si>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</si>
  <si>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</si>
  <si>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</si>
  <si>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</si>
  <si>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</si>
  <si>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</si>
  <si>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</si>
  <si>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</si>
  <si>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</si>
  <si>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</si>
  <si>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</si>
  <si>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</si>
  <si>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</si>
  <si>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</si>
  <si>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</si>
  <si>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</si>
  <si>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</si>
  <si>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</si>
  <si>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</si>
  <si>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</si>
  <si>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</si>
  <si>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</si>
  <si>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</si>
  <si>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</si>
  <si>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</si>
  <si>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</si>
  <si>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</si>
  <si>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</si>
  <si>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</si>
  <si>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</si>
  <si>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</si>
  <si>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</si>
  <si>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</si>
  <si>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</si>
  <si>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</si>
  <si>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</si>
  <si>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</si>
  <si>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</si>
  <si>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</si>
  <si>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</si>
  <si>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</si>
  <si>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</si>
  <si>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</si>
  <si>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</si>
  <si>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</si>
  <si>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</si>
  <si>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</si>
  <si>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</si>
  <si>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</si>
  <si>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</si>
  <si>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</si>
  <si>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</si>
  <si>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</si>
  <si>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</si>
  <si>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</si>
  <si>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</si>
  <si>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</si>
  <si>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</si>
  <si>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</si>
  <si>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</si>
  <si>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</si>
  <si>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</si>
  <si>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</si>
  <si>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</si>
  <si>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</si>
  <si>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</si>
  <si>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</si>
  <si>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</si>
  <si>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</si>
  <si>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</si>
  <si>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</si>
  <si>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</si>
  <si>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</si>
  <si>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</si>
  <si>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</si>
  <si>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</si>
  <si>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</si>
  <si>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</si>
  <si>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</si>
  <si>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</si>
  <si>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</si>
  <si>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</si>
  <si>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</si>
  <si>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</si>
  <si>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</si>
  <si>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</si>
  <si>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</si>
  <si>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</si>
  <si>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</si>
  <si>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</si>
  <si>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</si>
  <si>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</si>
  <si>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</si>
  <si>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</si>
  <si>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</si>
  <si>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</si>
  <si>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</si>
  <si>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</si>
  <si>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</si>
  <si>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</si>
  <si>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</si>
  <si>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</si>
  <si>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</si>
  <si>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</si>
  <si>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</si>
  <si>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</si>
  <si>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</si>
  <si>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</si>
  <si>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</si>
  <si>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</si>
  <si>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</si>
  <si>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</si>
  <si>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</si>
  <si>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</si>
  <si>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</si>
  <si>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</si>
  <si>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</si>
  <si>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</si>
  <si>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</si>
  <si>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</si>
  <si>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</si>
  <si>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</si>
  <si>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</si>
  <si>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</si>
  <si>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</si>
  <si>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</si>
  <si>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</si>
  <si>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</si>
  <si>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</si>
  <si>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</si>
  <si>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</si>
  <si>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</si>
  <si>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</si>
  <si>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</si>
  <si>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</si>
  <si>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</si>
  <si>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</si>
  <si>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</si>
  <si>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</si>
  <si>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</si>
  <si>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</si>
  <si>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</si>
  <si>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</si>
  <si>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</si>
  <si>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</si>
  <si>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</si>
  <si>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</si>
  <si>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</si>
  <si>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</si>
  <si>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</si>
  <si>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</si>
  <si>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</si>
  <si>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</si>
  <si>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</si>
  <si>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</si>
  <si>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</si>
  <si>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</si>
  <si>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</si>
  <si>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</si>
  <si>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</si>
  <si>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</si>
  <si>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</si>
  <si>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</si>
  <si>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</si>
  <si>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</si>
  <si>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</si>
  <si>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</si>
  <si>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</si>
  <si>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</si>
  <si>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</si>
  <si>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</si>
  <si>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</si>
  <si>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</si>
  <si>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</si>
  <si>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</si>
  <si>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</si>
  <si>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</si>
  <si>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</si>
  <si>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</si>
  <si>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</si>
  <si>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</si>
  <si>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</si>
  <si>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</si>
  <si>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</si>
  <si>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</si>
  <si>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</si>
  <si>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</si>
  <si>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</si>
  <si>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</si>
  <si>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</si>
  <si>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</si>
  <si>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</si>
  <si>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</si>
  <si>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</si>
  <si>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</si>
  <si>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</si>
  <si>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</si>
  <si>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</si>
  <si>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</si>
  <si>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</si>
  <si>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</si>
  <si>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</si>
  <si>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</si>
  <si>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</si>
  <si>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</si>
  <si>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</si>
  <si>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</si>
  <si>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</si>
  <si>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</si>
  <si>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</si>
  <si>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</si>
  <si>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</si>
  <si>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</si>
  <si>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</si>
  <si>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</si>
  <si>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</si>
  <si>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</si>
  <si>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</si>
  <si>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</si>
  <si>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</si>
  <si>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</si>
  <si>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</si>
  <si>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</si>
  <si>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</si>
  <si>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</si>
  <si>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</si>
  <si>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</si>
  <si>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</si>
  <si>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</si>
  <si>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</si>
  <si>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</si>
  <si>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</si>
  <si>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</si>
  <si>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</si>
  <si>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</si>
  <si>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</si>
  <si>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</si>
  <si>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</si>
  <si>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</si>
  <si>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</si>
  <si>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</si>
  <si>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</si>
  <si>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</si>
  <si>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</si>
  <si>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</si>
  <si>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</si>
  <si>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</si>
  <si>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</si>
  <si>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</si>
  <si>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</si>
  <si>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</si>
  <si>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</si>
  <si>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</si>
  <si>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</si>
  <si>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</si>
  <si>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</si>
  <si>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</si>
  <si>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</si>
  <si>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</si>
  <si>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</si>
  <si>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</si>
  <si>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</si>
  <si>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</si>
  <si>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</si>
  <si>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</si>
  <si>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</si>
  <si>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</si>
  <si>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</si>
  <si>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</si>
  <si>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</si>
  <si>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</si>
  <si>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</si>
  <si>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</si>
  <si>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</si>
  <si>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</si>
  <si>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</si>
  <si>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</si>
  <si>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</si>
  <si>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</si>
  <si>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</si>
  <si>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</si>
  <si>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</si>
  <si>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</si>
  <si>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</si>
  <si>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</si>
  <si>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</si>
  <si>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</si>
  <si>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</si>
  <si>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</si>
  <si>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</si>
  <si>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</si>
  <si>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</si>
  <si>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</si>
  <si>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</si>
  <si>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</si>
  <si>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</si>
  <si>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</si>
  <si>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</si>
  <si>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</si>
  <si>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</si>
  <si>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</si>
  <si>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</si>
  <si>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</si>
  <si>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</si>
  <si>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</si>
  <si>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</si>
  <si>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</si>
  <si>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</si>
  <si>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</si>
  <si>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</si>
  <si>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</si>
  <si>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</si>
  <si>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</si>
  <si>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</si>
  <si>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</si>
  <si>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</si>
  <si>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</si>
  <si>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</si>
  <si>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</si>
  <si>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</si>
  <si>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</si>
  <si>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</si>
  <si>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</si>
  <si>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</si>
  <si>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</si>
  <si>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</si>
  <si>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</si>
  <si>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</si>
  <si>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</si>
  <si>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</si>
  <si>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</si>
  <si>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</si>
  <si>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</si>
  <si>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</si>
  <si>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</si>
  <si>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</si>
  <si>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</si>
  <si>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</si>
  <si>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</si>
  <si>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</si>
  <si>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</si>
  <si>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</si>
  <si>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</si>
  <si>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</si>
  <si>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</si>
  <si>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</si>
  <si>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</si>
  <si>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</si>
  <si>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</si>
  <si>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</si>
  <si>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</si>
  <si>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</si>
  <si>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</si>
  <si>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</si>
  <si>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</si>
  <si>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</si>
  <si>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</si>
  <si>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</si>
  <si>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</si>
  <si>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</si>
  <si>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</si>
  <si>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</si>
  <si>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</si>
  <si>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</si>
  <si>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</si>
  <si>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</si>
  <si>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</si>
  <si>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</si>
  <si>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</si>
  <si>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</si>
  <si>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</si>
  <si>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</si>
  <si>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</si>
  <si>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</si>
  <si>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</si>
  <si>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</si>
  <si>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</si>
  <si>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</si>
  <si>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</si>
  <si>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</si>
  <si>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</si>
  <si>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</si>
  <si>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</si>
  <si>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</si>
  <si>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</si>
  <si>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</si>
  <si>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</si>
  <si>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</si>
  <si>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</si>
  <si>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</si>
  <si>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</si>
  <si>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</si>
  <si>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</si>
  <si>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</si>
  <si>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</si>
  <si>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</si>
  <si>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</si>
  <si>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</si>
  <si>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</si>
  <si>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</si>
  <si>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</si>
  <si>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</si>
  <si>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</si>
  <si>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</si>
  <si>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</si>
  <si>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</si>
  <si>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</si>
  <si>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</si>
  <si>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</si>
  <si>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</si>
  <si>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</si>
  <si>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</si>
  <si>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</si>
  <si>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</si>
  <si>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</si>
  <si>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</si>
  <si>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</si>
  <si>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</si>
  <si>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</si>
  <si>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</si>
  <si>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</si>
  <si>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</si>
  <si>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</si>
  <si>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</si>
  <si>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</si>
  <si>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</si>
  <si>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</si>
  <si>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</si>
  <si>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</si>
  <si>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</si>
  <si>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</si>
  <si>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</si>
  <si>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</si>
  <si>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</si>
  <si>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</si>
  <si>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</si>
  <si>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</si>
  <si>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</si>
  <si>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</si>
  <si>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</si>
  <si>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</si>
  <si>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</si>
  <si>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</si>
  <si>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</si>
  <si>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</si>
  <si>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</si>
  <si>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</si>
  <si>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</si>
  <si>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</si>
  <si>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</si>
  <si>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</si>
  <si>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</si>
  <si>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</si>
  <si>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</si>
  <si>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</si>
  <si>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</si>
  <si>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</si>
  <si>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</si>
  <si>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</si>
  <si>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</si>
  <si>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</si>
  <si>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</si>
  <si>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</si>
  <si>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</si>
  <si>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</si>
  <si>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</si>
  <si>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</si>
  <si>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</si>
  <si>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</si>
  <si>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</si>
  <si>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</si>
  <si>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</si>
  <si>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</si>
  <si>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</si>
  <si>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</si>
  <si>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</si>
  <si>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</si>
  <si>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</si>
  <si>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</si>
  <si>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</si>
  <si>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</si>
  <si>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</si>
  <si>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</si>
  <si>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</si>
  <si>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</si>
  <si>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</si>
  <si>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</si>
  <si>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</si>
  <si>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</si>
  <si>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</si>
  <si>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</si>
  <si>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</si>
  <si>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</si>
  <si>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</si>
  <si>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</si>
  <si>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</si>
  <si>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</si>
  <si>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</si>
  <si>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</si>
  <si>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</si>
  <si>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</si>
  <si>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</si>
  <si>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</si>
  <si>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</si>
  <si>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</si>
  <si>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</si>
  <si>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</si>
  <si>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</si>
  <si>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</si>
  <si>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</si>
  <si>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</si>
  <si>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</si>
  <si>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</si>
  <si>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</si>
  <si>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</si>
  <si>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</si>
  <si>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</si>
  <si>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</si>
  <si>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</si>
  <si>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</si>
  <si>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</si>
  <si>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</si>
  <si>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</si>
  <si>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</si>
  <si>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</si>
  <si>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</si>
  <si>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</si>
  <si>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</si>
  <si>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</si>
  <si>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</si>
  <si>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</si>
  <si>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</si>
  <si>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</si>
  <si>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</si>
  <si>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</si>
  <si>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</si>
  <si>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</si>
  <si>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</si>
  <si>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</si>
  <si>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</si>
  <si>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</si>
  <si>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</si>
  <si>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</si>
  <si>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</si>
  <si>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</si>
  <si>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</si>
  <si>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</si>
  <si>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</si>
  <si>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</si>
  <si>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</si>
  <si>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</si>
  <si>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</si>
  <si>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</si>
  <si>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</si>
  <si>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</si>
  <si>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</si>
  <si>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</si>
  <si>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</si>
  <si>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</si>
  <si>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</si>
  <si>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</si>
  <si>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</si>
  <si>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</si>
  <si>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</si>
  <si>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</si>
  <si>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</si>
  <si>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</si>
  <si>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</si>
  <si>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</si>
  <si>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</si>
  <si>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</si>
  <si>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</si>
  <si>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</si>
  <si>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</si>
  <si>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</si>
  <si>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</si>
  <si>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</si>
  <si>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</si>
  <si>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</si>
  <si>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</si>
  <si>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</si>
  <si>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</si>
  <si>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</si>
  <si>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</si>
  <si>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</si>
  <si>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</si>
  <si>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</si>
  <si>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</si>
  <si>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</si>
  <si>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</si>
  <si>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</si>
  <si>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</si>
  <si>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</si>
  <si>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</si>
  <si>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</si>
  <si>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</si>
  <si>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</si>
  <si>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</si>
  <si>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</si>
  <si>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</si>
  <si>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</si>
  <si>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</si>
  <si>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</si>
  <si>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</si>
  <si>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</si>
  <si>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</si>
  <si>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</si>
  <si>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</si>
  <si>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</si>
  <si>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</si>
  <si>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</si>
  <si>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</si>
  <si>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</si>
  <si>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</si>
  <si>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</si>
  <si>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</si>
  <si>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</si>
  <si>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</si>
  <si>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</si>
  <si>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</si>
  <si>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</si>
  <si>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</si>
  <si>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</si>
  <si>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</si>
  <si>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</si>
  <si>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</si>
  <si>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</si>
  <si>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</si>
  <si>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</si>
  <si>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</si>
  <si>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</si>
  <si>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</si>
  <si>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</si>
  <si>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</si>
  <si>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</si>
  <si>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</si>
  <si>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</si>
  <si>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</si>
  <si>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</si>
  <si>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</si>
  <si>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</si>
  <si>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</si>
  <si>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</si>
  <si>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</si>
  <si>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</si>
  <si>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</si>
  <si>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</si>
  <si>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</si>
  <si>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</si>
  <si>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</si>
  <si>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</si>
  <si>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</si>
  <si>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</si>
  <si>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</si>
  <si>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</si>
  <si>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</si>
  <si>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</si>
  <si>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</si>
  <si>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</si>
  <si>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</si>
  <si>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</si>
  <si>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</si>
  <si>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</si>
  <si>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</si>
  <si>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</si>
  <si>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</si>
  <si>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</si>
  <si>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</si>
  <si>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</si>
  <si>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</si>
  <si>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</si>
  <si>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</si>
  <si>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</si>
  <si>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</si>
  <si>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</si>
  <si>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</si>
  <si>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</si>
  <si>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</si>
  <si>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</si>
  <si>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</si>
  <si>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</si>
  <si>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</si>
  <si>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</si>
  <si>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</si>
  <si>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</si>
  <si>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</si>
  <si>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</si>
  <si>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</si>
  <si>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</si>
  <si>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</si>
  <si>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</si>
  <si>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</si>
  <si>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</si>
  <si>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</si>
  <si>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</si>
  <si>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</si>
  <si>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</si>
  <si>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</si>
  <si>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</si>
  <si>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</si>
  <si>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</si>
  <si>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</si>
  <si>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</si>
  <si>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</si>
  <si>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</si>
  <si>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</si>
  <si>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</si>
  <si>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</si>
  <si>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</si>
  <si>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</si>
  <si>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</si>
  <si>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</si>
  <si>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</si>
  <si>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</si>
  <si>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</si>
  <si>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</si>
  <si>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</si>
  <si>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</si>
  <si>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</si>
  <si>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</si>
  <si>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</si>
  <si>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</si>
  <si>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</si>
  <si>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</si>
  <si>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</si>
  <si>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</si>
  <si>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</si>
  <si>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</si>
  <si>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</si>
  <si>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</si>
  <si>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</si>
  <si>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</si>
  <si>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</si>
  <si>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</si>
  <si>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</si>
  <si>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</si>
  <si>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</si>
  <si>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</si>
  <si>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</si>
  <si>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</si>
  <si>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</si>
  <si>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</si>
  <si>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</si>
  <si>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</si>
  <si>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</si>
  <si>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</si>
  <si>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</si>
  <si>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</si>
  <si>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</si>
  <si>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</si>
  <si>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</si>
  <si>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</si>
  <si>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</si>
  <si>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</si>
  <si>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</si>
  <si>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</si>
  <si>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</si>
  <si>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</si>
  <si>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</si>
  <si>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</si>
  <si>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</si>
  <si>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</si>
  <si>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</si>
  <si>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</si>
  <si>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</si>
  <si>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</si>
  <si>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</si>
  <si>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</si>
  <si>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</si>
  <si>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</si>
  <si>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</si>
  <si>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</si>
  <si>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</si>
  <si>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</si>
  <si>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</si>
  <si>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</si>
  <si>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</si>
  <si>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</si>
  <si>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</si>
  <si>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</si>
  <si>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</si>
  <si>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</si>
  <si>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</si>
  <si>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</si>
  <si>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</si>
  <si>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</si>
  <si>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</si>
  <si>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</si>
  <si>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</si>
  <si>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</si>
  <si>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</si>
  <si>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</si>
  <si>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</si>
  <si>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</si>
  <si>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</si>
  <si>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</si>
  <si>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</si>
  <si>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</si>
  <si>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</si>
  <si>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</si>
  <si>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</si>
  <si>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</si>
  <si>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</si>
  <si>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</si>
  <si>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</si>
  <si>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</si>
  <si>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</si>
  <si>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</si>
  <si>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</si>
  <si>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</si>
  <si>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</si>
  <si>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</si>
  <si>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</si>
  <si>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</si>
  <si>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</si>
  <si>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</si>
  <si>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</si>
  <si>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</si>
  <si>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</si>
  <si>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</si>
  <si>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</si>
  <si>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</si>
  <si>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</si>
  <si>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</si>
  <si>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</si>
  <si>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</si>
  <si>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</si>
  <si>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</si>
  <si>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</si>
  <si>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</si>
  <si>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</si>
  <si>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</si>
  <si>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</si>
  <si>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</si>
  <si>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</si>
  <si>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</si>
  <si>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</si>
  <si>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</si>
  <si>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</si>
  <si>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</si>
  <si>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</si>
  <si>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</si>
  <si>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</si>
  <si>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</si>
  <si>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</si>
  <si>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</si>
  <si>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</si>
  <si>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</si>
  <si>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</si>
  <si>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</si>
  <si>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</si>
  <si>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</si>
  <si>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</si>
  <si>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</si>
  <si>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</si>
  <si>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</si>
  <si>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</si>
  <si>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</si>
  <si>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</si>
  <si>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</si>
  <si>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</si>
  <si>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</si>
  <si>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</si>
  <si>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</si>
  <si>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</si>
  <si>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</si>
  <si>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</si>
  <si>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</si>
  <si>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</si>
  <si>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</si>
  <si>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</si>
  <si>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</si>
  <si>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</si>
  <si>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</si>
  <si>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</si>
  <si>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</si>
  <si>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</si>
  <si>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</si>
  <si>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</si>
  <si>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</si>
  <si>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</si>
  <si>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</si>
  <si>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</si>
  <si>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</si>
  <si>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</si>
  <si>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</si>
  <si>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</si>
  <si>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</si>
  <si>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</si>
  <si>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</si>
  <si>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</si>
  <si>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</si>
  <si>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</si>
  <si>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</si>
  <si>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</si>
  <si>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</si>
  <si>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</si>
  <si>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</si>
  <si>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</si>
  <si>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</si>
  <si>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</si>
  <si>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</si>
  <si>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</si>
  <si>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</si>
  <si>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</si>
  <si>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</si>
  <si>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</si>
  <si>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</si>
  <si>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</si>
  <si>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</si>
  <si>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</si>
  <si>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</si>
  <si>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</si>
  <si>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</si>
  <si>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</si>
  <si>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</si>
  <si>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</si>
  <si>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</si>
  <si>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</si>
  <si>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</si>
  <si>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</si>
  <si>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</si>
  <si>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</si>
  <si>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</si>
  <si>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</si>
  <si>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</si>
  <si>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</si>
  <si>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</si>
  <si>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</si>
  <si>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</si>
  <si>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</si>
  <si>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</si>
  <si>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</si>
  <si>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</si>
  <si>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</si>
  <si>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</si>
  <si>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</si>
  <si>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</si>
  <si>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</si>
  <si>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</si>
  <si>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</si>
  <si>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</si>
  <si>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</si>
  <si>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</si>
  <si>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</si>
  <si>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</si>
  <si>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</si>
  <si>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</si>
  <si>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</si>
  <si>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</si>
  <si>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</si>
  <si>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</si>
  <si>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</si>
  <si>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</si>
  <si>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</si>
  <si>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</si>
  <si>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</si>
  <si>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</si>
  <si>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</si>
  <si>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</si>
  <si>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</si>
  <si>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</si>
  <si>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</si>
  <si>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</si>
  <si>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</si>
  <si>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</si>
  <si>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</si>
  <si>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</si>
  <si>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</si>
  <si>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</si>
  <si>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</si>
  <si>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</si>
  <si>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</si>
  <si>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</si>
  <si>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</si>
  <si>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</si>
  <si>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</si>
  <si>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</si>
  <si>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</si>
  <si>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</si>
  <si>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</si>
  <si>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</si>
  <si>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</si>
  <si>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</si>
  <si>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</si>
  <si>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</si>
  <si>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</si>
  <si>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</si>
  <si>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</si>
  <si>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</si>
  <si>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</si>
  <si>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</si>
  <si>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</si>
  <si>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</si>
  <si>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</si>
  <si>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</si>
  <si>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</si>
  <si>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</si>
  <si>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</si>
  <si>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</si>
  <si>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</si>
  <si>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</si>
  <si>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</si>
  <si>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</si>
  <si>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</si>
  <si>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</si>
  <si>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</si>
  <si>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</si>
  <si>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</si>
  <si>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</si>
  <si>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</si>
  <si>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</si>
  <si>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</si>
  <si>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</si>
  <si>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</si>
  <si>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</si>
  <si>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</si>
  <si>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</si>
  <si>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</si>
  <si>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</si>
  <si>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</si>
  <si>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</si>
  <si>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</si>
  <si>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</si>
  <si>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</si>
  <si>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</si>
  <si>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</si>
  <si>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</si>
  <si>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</si>
  <si>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</si>
  <si>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</si>
  <si>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</si>
  <si>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</si>
  <si>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</si>
  <si>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</si>
  <si>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</si>
  <si>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</si>
  <si>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</si>
  <si>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</si>
  <si>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</si>
  <si>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</si>
  <si>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</si>
  <si>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</si>
  <si>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</si>
  <si>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</si>
  <si>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</si>
  <si>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</si>
  <si>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</si>
  <si>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</si>
  <si>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</si>
  <si>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</si>
  <si>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</si>
  <si>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</si>
  <si>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</si>
  <si>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</si>
  <si>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</si>
  <si>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</si>
  <si>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</si>
  <si>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</si>
  <si>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</si>
  <si>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</si>
  <si>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</si>
  <si>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</si>
  <si>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</si>
  <si>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</si>
  <si>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</si>
  <si>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</si>
  <si>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</si>
  <si>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</si>
  <si>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</si>
  <si>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</si>
  <si>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</si>
  <si>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</si>
  <si>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</si>
  <si>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</si>
  <si>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</si>
  <si>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</si>
  <si>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</si>
  <si>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</si>
  <si>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</si>
  <si>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</si>
  <si>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</si>
  <si>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</si>
  <si>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</si>
  <si>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</si>
  <si>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</si>
  <si>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</si>
  <si>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</si>
  <si>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</si>
  <si>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</si>
  <si>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</si>
  <si>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</si>
  <si>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</si>
  <si>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</si>
  <si>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</si>
  <si>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</si>
  <si>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</si>
  <si>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</si>
  <si>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</si>
  <si>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</si>
  <si>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</si>
  <si>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</si>
  <si>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</si>
  <si>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</si>
  <si>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</si>
  <si>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</si>
  <si>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</si>
  <si>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</si>
  <si>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</si>
  <si>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</si>
  <si>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</si>
  <si>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</si>
  <si>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</si>
  <si>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</si>
  <si>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</si>
  <si>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</si>
  <si>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</si>
  <si>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</si>
  <si>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</si>
  <si>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</si>
  <si>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</si>
  <si>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</si>
  <si>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</si>
  <si>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</si>
  <si>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</si>
  <si>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</si>
  <si>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</si>
  <si>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</si>
  <si>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</si>
  <si>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</si>
  <si>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</si>
  <si>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</si>
  <si>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</si>
  <si>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</si>
  <si>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</si>
  <si>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</si>
  <si>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</si>
  <si>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</si>
  <si>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</si>
  <si>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</si>
  <si>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</si>
  <si>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</si>
  <si>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</si>
  <si>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</si>
  <si>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</si>
  <si>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</si>
  <si>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</si>
  <si>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</si>
  <si>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</si>
  <si>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</si>
  <si>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</si>
  <si>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</si>
  <si>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</si>
  <si>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</si>
  <si>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</si>
  <si>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</si>
  <si>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</si>
  <si>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</si>
  <si>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</si>
  <si>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</si>
  <si>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</si>
  <si>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</si>
  <si>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</si>
  <si>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</si>
  <si>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</si>
  <si>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</si>
  <si>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</si>
  <si>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</si>
  <si>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</si>
  <si>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</si>
  <si>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</si>
  <si>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</si>
  <si>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</si>
  <si>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</si>
  <si>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</si>
  <si>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</si>
  <si>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</si>
  <si>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</si>
  <si>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</si>
  <si>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</si>
  <si>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</si>
  <si>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</si>
  <si>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</si>
  <si>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</si>
  <si>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</si>
  <si>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</si>
  <si>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</si>
  <si>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</si>
  <si>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</si>
  <si>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</si>
  <si>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</si>
  <si>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</si>
  <si>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</si>
  <si>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</si>
  <si>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</si>
  <si>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</si>
  <si>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</si>
  <si>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</si>
  <si>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</si>
  <si>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</si>
  <si>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</si>
  <si>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</si>
  <si>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</si>
  <si>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</si>
  <si>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</si>
  <si>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</si>
  <si>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</si>
  <si>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</si>
  <si>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</si>
  <si>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</si>
  <si>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</si>
  <si>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</si>
  <si>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</si>
  <si>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</si>
  <si>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</si>
  <si>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</si>
  <si>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</si>
  <si>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</si>
  <si>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</si>
  <si>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</si>
  <si>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</si>
  <si>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</si>
  <si>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</si>
  <si>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</si>
  <si>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</si>
  <si>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</si>
  <si>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</si>
  <si>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</si>
  <si>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</si>
  <si>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</si>
  <si>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</si>
  <si>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</si>
  <si>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</si>
  <si>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</si>
  <si>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</si>
  <si>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</si>
  <si>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</si>
  <si>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</si>
  <si>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</si>
  <si>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</si>
  <si>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</si>
  <si>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</si>
  <si>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</si>
  <si>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</si>
  <si>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</si>
  <si>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</si>
  <si>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</si>
  <si>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</si>
  <si>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</si>
  <si>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</si>
  <si>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</si>
  <si>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</si>
  <si>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</si>
  <si>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</si>
  <si>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</si>
  <si>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</si>
  <si>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</si>
  <si>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</si>
  <si>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</si>
  <si>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</si>
  <si>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</si>
  <si>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</si>
  <si>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</si>
  <si>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</si>
  <si>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</si>
  <si>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</si>
  <si>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</si>
  <si>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</si>
  <si>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</si>
  <si>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</si>
  <si>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</si>
  <si>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</si>
  <si>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</si>
  <si>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</si>
  <si>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</si>
  <si>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</si>
  <si>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</si>
  <si>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</si>
  <si>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</si>
  <si>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</si>
  <si>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</si>
  <si>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</si>
  <si>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</si>
  <si>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</si>
  <si>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</si>
  <si>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</si>
  <si>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</si>
  <si>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</si>
  <si>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</si>
  <si>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</si>
  <si>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</si>
  <si>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</si>
  <si>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</si>
  <si>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</si>
  <si>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</si>
  <si>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</si>
  <si>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</si>
  <si>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</si>
  <si>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</si>
  <si>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</si>
  <si>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</si>
  <si>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</si>
  <si>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</si>
  <si>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</si>
  <si>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</si>
  <si>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</si>
  <si>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</si>
  <si>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</si>
  <si>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</si>
  <si>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</si>
  <si>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</si>
  <si>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</si>
  <si>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</si>
  <si>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</si>
  <si>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</si>
  <si>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</si>
  <si>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</si>
  <si>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</si>
  <si>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</si>
  <si>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</si>
  <si>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</si>
  <si>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</si>
  <si>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</si>
  <si>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</si>
  <si>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</si>
  <si>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</si>
  <si>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</si>
  <si>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</si>
  <si>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</si>
  <si>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</si>
  <si>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</si>
  <si>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</si>
  <si>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</si>
  <si>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</si>
  <si>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</si>
  <si>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</si>
  <si>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</si>
  <si>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</si>
  <si>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</si>
  <si>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</si>
  <si>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</si>
  <si>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</si>
  <si>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</si>
  <si>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</si>
  <si>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</si>
  <si>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</si>
  <si>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</si>
  <si>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</si>
  <si>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</si>
  <si>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</si>
  <si>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</si>
  <si>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</si>
  <si>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</si>
  <si>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</si>
  <si>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</si>
  <si>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</si>
  <si>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</si>
  <si>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</si>
  <si>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</si>
  <si>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</si>
  <si>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</si>
  <si>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</si>
  <si>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</si>
  <si>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</si>
  <si>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</si>
  <si>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</si>
  <si>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</si>
  <si>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</si>
  <si>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</si>
  <si>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</si>
  <si>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</si>
  <si>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</si>
  <si>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</si>
  <si>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</si>
  <si>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</si>
  <si>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</si>
  <si>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</si>
  <si>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</si>
  <si>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</si>
  <si>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</si>
  <si>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</si>
  <si>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</si>
  <si>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</si>
  <si>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</si>
  <si>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</si>
  <si>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</si>
  <si>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</si>
  <si>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</si>
  <si>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</si>
  <si>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</si>
  <si>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</si>
  <si>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</si>
  <si>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</si>
  <si>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</si>
  <si>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</si>
  <si>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</si>
  <si>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</si>
  <si>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</si>
  <si>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</si>
  <si>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</si>
  <si>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</si>
  <si>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</si>
  <si>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</si>
  <si>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</si>
  <si>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</si>
  <si>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</si>
  <si>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</si>
  <si>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</si>
  <si>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</si>
  <si>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</si>
  <si>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</si>
  <si>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</si>
  <si>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</si>
  <si>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</si>
  <si>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</si>
  <si>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</si>
  <si>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</si>
  <si>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</si>
  <si>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</si>
  <si>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</si>
  <si>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</si>
  <si>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</si>
  <si>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</si>
  <si>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</si>
  <si>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</si>
  <si>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</si>
  <si>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</si>
  <si>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</si>
  <si>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</si>
  <si>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</si>
  <si>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</si>
  <si>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</si>
  <si>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</si>
  <si>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</si>
  <si>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</si>
  <si>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</si>
  <si>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</si>
  <si>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</si>
  <si>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</si>
  <si>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</si>
  <si>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</si>
  <si>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</si>
  <si>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</si>
  <si>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</si>
  <si>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</si>
  <si>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</si>
  <si>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</si>
  <si>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</si>
  <si>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</si>
  <si>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</si>
  <si>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</si>
  <si>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</si>
  <si>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</si>
  <si>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</si>
  <si>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</si>
  <si>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</si>
  <si>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</si>
  <si>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</si>
  <si>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</si>
  <si>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</si>
  <si>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</si>
  <si>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</si>
  <si>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</si>
  <si>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</si>
  <si>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</si>
  <si>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</si>
  <si>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</si>
  <si>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</si>
  <si>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</si>
  <si>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</si>
  <si>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</si>
  <si>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</si>
  <si>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</si>
  <si>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</si>
  <si>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</si>
  <si>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</si>
  <si>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</si>
  <si>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</si>
  <si>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</si>
  <si>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</si>
  <si>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</si>
  <si>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</si>
  <si>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</si>
  <si>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</si>
  <si>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</si>
  <si>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</si>
  <si>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</si>
  <si>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</si>
  <si>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</si>
  <si>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</si>
  <si>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</si>
  <si>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</si>
  <si>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</si>
  <si>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</si>
  <si>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</si>
  <si>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</si>
  <si>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</si>
  <si>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</si>
  <si>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</si>
  <si>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</si>
  <si>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</si>
  <si>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</si>
  <si>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</si>
  <si>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</si>
  <si>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</si>
  <si>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</si>
  <si>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</si>
  <si>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</si>
  <si>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</si>
  <si>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</si>
  <si>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</si>
  <si>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</si>
  <si>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</si>
  <si>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</si>
  <si>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</si>
  <si>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</si>
  <si>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</si>
  <si>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</si>
  <si>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</si>
  <si>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</si>
  <si>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</si>
  <si>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</si>
  <si>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</si>
  <si>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</si>
  <si>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</si>
  <si>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</si>
  <si>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</si>
  <si>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</si>
  <si>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</si>
  <si>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</si>
  <si>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</si>
  <si>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</si>
  <si>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</si>
  <si>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</si>
  <si>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</si>
  <si>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</si>
  <si>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</si>
  <si>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</si>
  <si>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</si>
  <si>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</si>
  <si>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</si>
  <si>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</si>
  <si>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</si>
  <si>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</si>
  <si>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</si>
  <si>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</si>
  <si>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</si>
  <si>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</si>
  <si>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</si>
  <si>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</si>
  <si>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</si>
  <si>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</si>
  <si>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</si>
  <si>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</si>
  <si>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</si>
  <si>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</si>
  <si>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</si>
  <si>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</si>
  <si>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</si>
  <si>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</si>
  <si>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</si>
  <si>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</si>
  <si>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</si>
  <si>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</si>
  <si>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</si>
  <si>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</si>
  <si>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</si>
  <si>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</si>
  <si>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</si>
  <si>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</si>
  <si>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</si>
  <si>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</si>
  <si>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</si>
  <si>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</si>
  <si>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</si>
  <si>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</si>
  <si>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</si>
  <si>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</si>
  <si>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</si>
  <si>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</si>
  <si>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</si>
  <si>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</si>
  <si>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</si>
  <si>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</si>
  <si>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</si>
  <si>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</si>
  <si>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</si>
  <si>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</si>
  <si>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</si>
  <si>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</si>
  <si>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</si>
  <si>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</si>
  <si>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</si>
  <si>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</si>
  <si>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</si>
  <si>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</si>
  <si>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</si>
  <si>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</si>
  <si>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</si>
  <si>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</si>
  <si>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</si>
  <si>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</si>
  <si>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</si>
  <si>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</si>
  <si>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</si>
  <si>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</si>
  <si>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</si>
  <si>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</si>
  <si>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</si>
  <si>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</si>
  <si>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</si>
  <si>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</si>
  <si>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</si>
  <si>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</si>
  <si>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</si>
  <si>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</si>
  <si>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</si>
  <si>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</si>
  <si>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</si>
  <si>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</si>
  <si>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</si>
  <si>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</si>
  <si>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</si>
  <si>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</si>
  <si>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</si>
  <si>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</si>
  <si>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</si>
  <si>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</si>
  <si>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</si>
  <si>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</si>
  <si>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</si>
  <si>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</si>
  <si>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</si>
  <si>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</si>
  <si>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</si>
  <si>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</si>
  <si>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</si>
  <si>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</si>
  <si>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</si>
  <si>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</si>
  <si>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</si>
  <si>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</si>
  <si>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</si>
  <si>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</si>
  <si>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</si>
  <si>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</si>
  <si>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</si>
  <si>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</si>
  <si>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</si>
  <si>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</si>
  <si>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</si>
  <si>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</si>
  <si>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</si>
  <si>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</si>
  <si>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</si>
  <si>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</si>
  <si>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</si>
  <si>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</si>
  <si>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</si>
  <si>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</si>
  <si>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</si>
  <si>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</si>
  <si>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</si>
  <si>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</si>
  <si>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</si>
  <si>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</si>
  <si>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</si>
  <si>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</si>
  <si>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</si>
  <si>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</si>
  <si>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</si>
  <si>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</si>
  <si>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</si>
  <si>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</si>
  <si>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</si>
  <si>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</si>
  <si>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</si>
  <si>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</si>
  <si>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</si>
  <si>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</si>
  <si>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</si>
  <si>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</si>
  <si>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</si>
  <si>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</si>
  <si>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</si>
  <si>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</si>
  <si>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</si>
  <si>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</si>
  <si>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</si>
  <si>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</si>
  <si>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</si>
  <si>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</si>
  <si>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</si>
  <si>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</si>
  <si>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</si>
  <si>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</si>
  <si>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</si>
  <si>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</si>
  <si>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</si>
  <si>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</si>
  <si>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</si>
  <si>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</si>
  <si>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</si>
  <si>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</si>
  <si>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</si>
  <si>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</si>
  <si>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</si>
  <si>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</si>
  <si>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</si>
  <si>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</si>
  <si>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</si>
  <si>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</si>
  <si>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</si>
  <si>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</si>
  <si>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</si>
  <si>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</si>
  <si>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</si>
  <si>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</si>
  <si>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</si>
  <si>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</si>
  <si>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</si>
  <si>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</si>
  <si>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</si>
  <si>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</si>
  <si>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</si>
  <si>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</si>
  <si>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</si>
  <si>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</si>
  <si>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</si>
  <si>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</si>
  <si>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</si>
  <si>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</si>
  <si>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</si>
  <si>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</si>
  <si>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</si>
  <si>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</si>
  <si>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</si>
  <si>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</si>
  <si>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</si>
  <si>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</si>
  <si>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</si>
  <si>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</si>
  <si>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</si>
  <si>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</si>
  <si>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</si>
  <si>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</si>
  <si>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</si>
  <si>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</si>
  <si>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</si>
  <si>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</si>
  <si>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</si>
  <si>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</si>
  <si>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</si>
  <si>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</si>
  <si>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</si>
  <si>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</si>
  <si>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</si>
  <si>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</si>
  <si>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</si>
  <si>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</si>
  <si>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</si>
  <si>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</si>
  <si>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</si>
  <si>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</si>
  <si>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</si>
  <si>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</si>
  <si>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</si>
  <si>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</si>
  <si>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</si>
  <si>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</si>
  <si>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</si>
  <si>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</si>
  <si>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</si>
  <si>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</si>
  <si>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</si>
  <si>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</si>
  <si>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</si>
  <si>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</si>
  <si>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</si>
  <si>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</si>
  <si>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</si>
  <si>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</si>
  <si>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</si>
  <si>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</si>
  <si>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</si>
  <si>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</si>
  <si>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</si>
  <si>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</si>
  <si>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</si>
  <si>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</si>
  <si>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</si>
  <si>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</si>
  <si>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</si>
  <si>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</si>
  <si>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</si>
  <si>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</si>
  <si>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</si>
  <si>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</si>
  <si>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</si>
  <si>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</si>
  <si>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</si>
  <si>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</si>
  <si>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</si>
  <si>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</si>
  <si>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</si>
  <si>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</si>
  <si>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</si>
  <si>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</si>
  <si>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</si>
  <si>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</si>
  <si>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</si>
  <si>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</si>
  <si>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</si>
  <si>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</si>
  <si>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</si>
  <si>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</si>
  <si>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</si>
  <si>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</si>
  <si>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</si>
  <si>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</si>
  <si>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</si>
  <si>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</si>
  <si>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</si>
  <si>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</si>
  <si>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</si>
  <si>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</si>
  <si>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</si>
  <si>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</si>
  <si>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</si>
  <si>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</si>
  <si>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</si>
  <si>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</si>
  <si>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</si>
  <si>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</si>
  <si>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</si>
  <si>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</si>
  <si>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</si>
  <si>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</si>
  <si>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</si>
  <si>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</si>
  <si>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</si>
  <si>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</si>
  <si>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</si>
  <si>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</si>
  <si>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</si>
  <si>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</si>
  <si>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</si>
  <si>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</si>
  <si>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</si>
  <si>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</si>
  <si>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</si>
  <si>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</si>
  <si>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</si>
  <si>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</si>
  <si>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</si>
  <si>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</si>
  <si>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</si>
  <si>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</si>
  <si>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</si>
  <si>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</si>
  <si>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</si>
  <si>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</si>
  <si>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</si>
  <si>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</si>
  <si>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</si>
  <si>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</si>
  <si>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</si>
  <si>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</si>
  <si>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</si>
  <si>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</si>
  <si>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</si>
  <si>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</si>
  <si>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</si>
  <si>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</si>
  <si>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</si>
  <si>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</si>
  <si>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</si>
  <si>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</si>
  <si>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</si>
  <si>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</si>
  <si>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</si>
  <si>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</si>
  <si>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</si>
  <si>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</si>
  <si>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</si>
  <si>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</si>
  <si>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</si>
  <si>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</si>
  <si>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</si>
  <si>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</si>
  <si>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</si>
  <si>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</si>
  <si>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</si>
  <si>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</si>
  <si>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</si>
  <si>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</si>
  <si>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</si>
  <si>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</si>
  <si>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</si>
  <si>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</si>
  <si>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</si>
  <si>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</si>
  <si>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</si>
  <si>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</si>
  <si>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</si>
  <si>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</si>
  <si>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</si>
  <si>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</si>
  <si>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</si>
  <si>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</si>
  <si>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</si>
  <si>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</si>
  <si>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</si>
  <si>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</si>
  <si>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</si>
  <si>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</si>
  <si>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</si>
  <si>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</si>
  <si>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</si>
  <si>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</si>
  <si>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</si>
  <si>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</si>
  <si>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</si>
  <si>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</si>
  <si>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</si>
  <si>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</si>
  <si>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</si>
  <si>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</si>
  <si>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</si>
  <si>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</si>
  <si>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</si>
  <si>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</si>
  <si>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</si>
  <si>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</si>
  <si>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</si>
  <si>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</si>
  <si>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</si>
  <si>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</si>
  <si>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</si>
  <si>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</si>
  <si>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</si>
  <si>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</si>
  <si>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</si>
  <si>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</si>
  <si>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</si>
  <si>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</si>
  <si>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</si>
  <si>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</si>
  <si>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</si>
  <si>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</si>
  <si>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</si>
  <si>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</si>
  <si>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</si>
  <si>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</si>
  <si>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</si>
  <si>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</si>
  <si>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</si>
  <si>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</si>
  <si>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</si>
  <si>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</si>
  <si>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</si>
  <si>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</si>
  <si>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</si>
  <si>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</si>
  <si>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</si>
  <si>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</si>
  <si>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</si>
  <si>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</si>
  <si>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</si>
  <si>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</si>
  <si>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</si>
  <si>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</si>
  <si>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</si>
  <si>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</si>
  <si>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</si>
  <si>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</si>
  <si>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</si>
  <si>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</si>
  <si>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</si>
  <si>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</si>
  <si>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</si>
  <si>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</si>
  <si>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</si>
  <si>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</si>
  <si>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</si>
  <si>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</si>
  <si>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</si>
  <si>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</si>
  <si>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</si>
  <si>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</si>
  <si>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</si>
  <si>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</si>
  <si>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</si>
  <si>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</si>
  <si>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</si>
  <si>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</si>
  <si>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</si>
  <si>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</si>
  <si>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</si>
  <si>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</si>
  <si>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</si>
  <si>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</si>
  <si>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</si>
  <si>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</si>
  <si>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</si>
  <si>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</si>
  <si>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</si>
  <si>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</si>
  <si>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</si>
  <si>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</si>
  <si>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</si>
  <si>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</si>
  <si>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</si>
  <si>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</si>
  <si>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</si>
  <si>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</si>
  <si>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</si>
  <si>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</si>
  <si>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</si>
  <si>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</si>
  <si>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</si>
  <si>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</si>
  <si>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</si>
  <si>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</si>
  <si>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</si>
  <si>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</si>
  <si>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</si>
  <si>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</si>
  <si>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</si>
  <si>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</si>
  <si>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</si>
  <si>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</si>
  <si>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</si>
  <si>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</si>
  <si>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</si>
  <si>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</si>
  <si>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</si>
  <si>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</si>
  <si>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</si>
  <si>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</si>
  <si>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</si>
  <si>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</si>
  <si>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</si>
  <si>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</si>
  <si>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</si>
  <si>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</si>
  <si>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</si>
  <si>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</si>
  <si>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</si>
  <si>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</si>
  <si>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</si>
  <si>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</si>
  <si>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</si>
  <si>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</si>
  <si>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</si>
  <si>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</si>
  <si>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</si>
  <si>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</si>
  <si>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</si>
  <si>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</si>
  <si>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</si>
  <si>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</si>
  <si>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</si>
  <si>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</si>
  <si>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</si>
  <si>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</si>
  <si>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</si>
  <si>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</si>
  <si>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</si>
  <si>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</si>
  <si>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</si>
  <si>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</si>
  <si>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</si>
  <si>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</si>
  <si>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</si>
  <si>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</si>
  <si>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</si>
  <si>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</si>
  <si>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</si>
  <si>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</si>
  <si>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</si>
  <si>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</si>
  <si>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</si>
  <si>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</si>
  <si>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</si>
  <si>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</si>
  <si>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</si>
  <si>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</si>
  <si>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</si>
  <si>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</si>
  <si>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</si>
  <si>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</si>
  <si>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</si>
  <si>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</si>
  <si>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</si>
  <si>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</si>
  <si>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</si>
  <si>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</si>
  <si>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</si>
  <si>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</si>
  <si>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</si>
  <si>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</si>
  <si>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</si>
  <si>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</si>
  <si>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</si>
  <si>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</si>
  <si>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</si>
  <si>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</si>
  <si>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</si>
  <si>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</si>
  <si>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</si>
  <si>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</si>
  <si>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</si>
  <si>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</si>
  <si>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</si>
  <si>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</si>
  <si>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</si>
  <si>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</si>
  <si>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</si>
  <si>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</si>
  <si>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</si>
  <si>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</si>
  <si>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</si>
  <si>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</si>
  <si>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</si>
  <si>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</si>
  <si>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</si>
  <si>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</si>
  <si>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</si>
  <si>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</si>
  <si>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</si>
  <si>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</si>
  <si>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</si>
  <si>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</si>
  <si>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</si>
  <si>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</si>
  <si>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</si>
  <si>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</si>
  <si>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</si>
  <si>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</si>
  <si>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</si>
  <si>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</si>
  <si>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</si>
  <si>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</si>
  <si>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</si>
  <si>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</si>
  <si>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</si>
  <si>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</si>
  <si>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</si>
  <si>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</si>
  <si>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</si>
  <si>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</si>
  <si>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</si>
  <si>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</si>
  <si>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</si>
  <si>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</si>
  <si>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</si>
  <si>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</si>
  <si>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</si>
  <si>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</si>
  <si>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</si>
  <si>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</si>
  <si>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</si>
  <si>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</si>
  <si>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</si>
  <si>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</si>
  <si>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</si>
  <si>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</si>
  <si>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</si>
  <si>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</si>
  <si>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</si>
  <si>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</si>
  <si>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</si>
  <si>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</si>
  <si>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</si>
  <si>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</si>
  <si>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</si>
  <si>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</si>
  <si>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</si>
  <si>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</si>
  <si>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</si>
  <si>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</si>
  <si>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</si>
  <si>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</si>
  <si>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</si>
  <si>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</si>
  <si>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</si>
  <si>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</si>
  <si>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</si>
  <si>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</si>
  <si>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</si>
  <si>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</si>
  <si>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</si>
  <si>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</si>
  <si>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</si>
  <si>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</si>
  <si>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</si>
  <si>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</si>
  <si>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</si>
  <si>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</si>
  <si>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</si>
  <si>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</si>
  <si>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</si>
  <si>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</si>
  <si>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</si>
  <si>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</si>
  <si>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</si>
  <si>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</si>
  <si>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</si>
  <si>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</si>
  <si>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</si>
  <si>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</si>
  <si>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</si>
  <si>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</si>
  <si>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</si>
  <si>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</si>
  <si>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</si>
  <si>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</si>
  <si>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</si>
  <si>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</si>
  <si>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</si>
  <si>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</si>
  <si>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</si>
  <si>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</si>
  <si>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</si>
  <si>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</si>
  <si>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</si>
  <si>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</si>
  <si>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</si>
  <si>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</si>
  <si>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</si>
  <si>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</si>
  <si>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</si>
  <si>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</si>
  <si>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</si>
  <si>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</si>
  <si>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</si>
  <si>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</si>
  <si>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</si>
  <si>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</si>
  <si>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</si>
  <si>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</si>
  <si>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</si>
  <si>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</si>
  <si>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</si>
  <si>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</si>
  <si>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</si>
  <si>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</si>
  <si>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</si>
  <si>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</si>
  <si>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</si>
  <si>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</si>
  <si>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</si>
  <si>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</si>
  <si>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</si>
  <si>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</si>
  <si>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</si>
  <si>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</si>
  <si>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</si>
  <si>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</si>
  <si>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</si>
  <si>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</si>
  <si>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</si>
  <si>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</si>
  <si>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</si>
  <si>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</si>
  <si>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</si>
  <si>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</si>
  <si>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</si>
  <si>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</si>
  <si>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</si>
  <si>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</si>
  <si>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</si>
  <si>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</si>
  <si>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</si>
  <si>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</si>
  <si>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</si>
  <si>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</si>
  <si>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</si>
  <si>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</si>
  <si>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</si>
  <si>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</si>
  <si>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</si>
  <si>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</si>
  <si>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</si>
  <si>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</si>
  <si>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</si>
  <si>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</si>
  <si>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</si>
  <si>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</si>
  <si>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</si>
  <si>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</si>
  <si>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</si>
  <si>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</si>
  <si>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</si>
  <si>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</si>
  <si>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</si>
  <si>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</si>
  <si>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</si>
  <si>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</si>
  <si>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</si>
  <si>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</si>
  <si>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</si>
  <si>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</si>
  <si>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</si>
  <si>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</si>
  <si>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</si>
  <si>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</si>
  <si>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</si>
  <si>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</si>
  <si>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</si>
  <si>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</si>
  <si>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</si>
  <si>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</si>
  <si>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</si>
  <si>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</si>
  <si>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</si>
  <si>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</si>
  <si>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</si>
  <si>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</si>
  <si>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</si>
  <si>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</si>
  <si>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</si>
  <si>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</si>
  <si>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</si>
  <si>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</si>
  <si>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</si>
  <si>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</si>
  <si>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</si>
  <si>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</si>
  <si>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</si>
  <si>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</si>
  <si>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</si>
  <si>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</si>
  <si>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</si>
  <si>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</si>
  <si>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</si>
  <si>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</si>
  <si>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</si>
  <si>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</si>
  <si>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</si>
  <si>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</si>
  <si>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</si>
  <si>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</si>
  <si>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</si>
  <si>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</si>
  <si>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</si>
  <si>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</si>
  <si>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</si>
  <si>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</si>
  <si>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</si>
  <si>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</si>
  <si>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</si>
  <si>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</si>
  <si>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</si>
  <si>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</si>
  <si>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</si>
  <si>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</si>
  <si>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</si>
  <si>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</si>
  <si>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</si>
  <si>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</si>
  <si>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</si>
  <si>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</si>
  <si>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</si>
  <si>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</si>
  <si>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</si>
  <si>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</si>
  <si>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</si>
  <si>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</si>
  <si>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</si>
  <si>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</si>
  <si>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</si>
  <si>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</si>
  <si>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</si>
  <si>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</si>
  <si>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</si>
  <si>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</si>
  <si>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</si>
  <si>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</si>
  <si>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</si>
  <si>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</si>
  <si>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</si>
  <si>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</si>
  <si>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</si>
  <si>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</si>
  <si>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</si>
  <si>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</si>
  <si>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</si>
  <si>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</si>
  <si>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</si>
  <si>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</si>
  <si>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</si>
  <si>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</si>
  <si>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</si>
  <si>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</si>
  <si>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</si>
  <si>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</si>
  <si>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</si>
  <si>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</si>
  <si>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</si>
  <si>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</si>
  <si>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</si>
  <si>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</si>
  <si>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</si>
  <si>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</si>
  <si>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</si>
  <si>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</si>
  <si>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</si>
  <si>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</si>
  <si>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</si>
  <si>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</si>
  <si>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</si>
  <si>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</si>
  <si>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</si>
  <si>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</si>
  <si>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</si>
  <si>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</si>
  <si>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</si>
  <si>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</si>
  <si>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</si>
  <si>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</si>
  <si>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</si>
  <si>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</si>
  <si>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</si>
  <si>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</si>
  <si>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</si>
  <si>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</si>
  <si>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</si>
  <si>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</si>
  <si>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</si>
  <si>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</si>
  <si>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</si>
  <si>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</si>
  <si>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</si>
  <si>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</si>
  <si>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</si>
  <si>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</si>
  <si>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</si>
  <si>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</si>
  <si>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</si>
  <si>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</si>
  <si>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</si>
  <si>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</si>
  <si>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</si>
  <si>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</si>
  <si>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</si>
  <si>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</si>
  <si>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</si>
  <si>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</si>
  <si>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</si>
  <si>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</si>
  <si>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</si>
  <si>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</si>
  <si>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</si>
  <si>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</si>
  <si>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</si>
  <si>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</si>
  <si>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</si>
  <si>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</si>
  <si>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</si>
  <si>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</si>
  <si>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</si>
  <si>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</si>
  <si>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</si>
  <si>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</si>
  <si>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</si>
  <si>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</si>
  <si>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</si>
  <si>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</si>
  <si>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</si>
  <si>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</si>
  <si>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</si>
  <si>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</si>
  <si>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</si>
  <si>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</si>
  <si>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</si>
  <si>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</si>
  <si>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</si>
  <si>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</si>
  <si>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</si>
  <si>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</si>
  <si>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</si>
  <si>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</si>
  <si>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</si>
  <si>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</si>
  <si>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</si>
  <si>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</si>
  <si>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</si>
  <si>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</si>
  <si>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</si>
  <si>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</si>
  <si>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</si>
  <si>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</si>
  <si>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</si>
  <si>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</si>
  <si>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</si>
  <si>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</si>
  <si>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</si>
  <si>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</si>
  <si>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</si>
  <si>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</si>
  <si>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</si>
  <si>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</si>
  <si>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</si>
  <si>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</si>
  <si>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</si>
  <si>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</si>
  <si>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</si>
  <si>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</si>
  <si>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</si>
  <si>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</si>
  <si>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</si>
  <si>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</si>
  <si>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</si>
  <si>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</si>
  <si>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</si>
  <si>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</si>
  <si>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</si>
  <si>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</si>
  <si>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</si>
  <si>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</si>
  <si>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</si>
  <si>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</si>
  <si>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</si>
  <si>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</si>
  <si>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</si>
  <si>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</si>
  <si>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</si>
  <si>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</si>
  <si>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</si>
  <si>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</si>
  <si>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</si>
  <si>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</si>
  <si>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</si>
  <si>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</si>
  <si>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</si>
  <si>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</si>
  <si>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</si>
  <si>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</si>
  <si>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</si>
  <si>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</si>
  <si>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</si>
  <si>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</si>
  <si>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</si>
  <si>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</si>
  <si>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</si>
  <si>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</si>
  <si>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</si>
  <si>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</si>
  <si>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</si>
  <si>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</si>
  <si>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</si>
  <si>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</si>
  <si>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</si>
  <si>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</si>
  <si>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</si>
  <si>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</si>
  <si>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</si>
  <si>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</si>
  <si>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</si>
  <si>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</si>
  <si>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</si>
  <si>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</si>
  <si>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</si>
  <si>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</si>
  <si>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</si>
  <si>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</si>
  <si>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</si>
  <si>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</si>
  <si>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</si>
  <si>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</si>
  <si>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</si>
  <si>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</si>
  <si>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</si>
  <si>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</si>
  <si>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</si>
  <si>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</si>
  <si>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</si>
  <si>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</si>
  <si>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</si>
  <si>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</si>
  <si>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</si>
  <si>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</si>
  <si>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</si>
  <si>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</si>
  <si>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</si>
  <si>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</si>
  <si>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</si>
  <si>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</si>
  <si>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</si>
  <si>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</si>
  <si>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</si>
  <si>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</si>
  <si>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</si>
  <si>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</si>
  <si>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</si>
  <si>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</si>
  <si>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</si>
  <si>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</si>
  <si>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</si>
  <si>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</si>
  <si>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</si>
  <si>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</si>
  <si>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</si>
  <si>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</si>
  <si>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</si>
  <si>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</si>
  <si>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</si>
  <si>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</si>
  <si>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</si>
  <si>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</si>
  <si>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</si>
  <si>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</si>
  <si>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</si>
  <si>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</si>
  <si>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</si>
  <si>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</si>
  <si>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</si>
  <si>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</si>
  <si>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</si>
  <si>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</si>
  <si>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</si>
  <si>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</si>
  <si>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</si>
  <si>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</si>
  <si>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</si>
  <si>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</si>
  <si>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</si>
  <si>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</si>
  <si>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</si>
  <si>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</si>
  <si>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</si>
  <si>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</si>
  <si>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</si>
  <si>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</si>
  <si>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</si>
  <si>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</si>
  <si>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</si>
  <si>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</si>
  <si>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</si>
  <si>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</si>
  <si>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</si>
  <si>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</si>
  <si>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</si>
  <si>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</si>
  <si>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</si>
  <si>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</si>
  <si>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</si>
  <si>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</si>
  <si>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</si>
  <si>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</si>
  <si>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</si>
  <si>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</si>
  <si>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</si>
  <si>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</si>
  <si>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</si>
  <si>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</si>
  <si>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</si>
  <si>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</si>
  <si>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</si>
  <si>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</si>
  <si>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</si>
  <si>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</si>
  <si>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</si>
  <si>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</si>
  <si>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</si>
  <si>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</si>
  <si>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</si>
  <si>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</si>
  <si>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</si>
  <si>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</si>
  <si>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</si>
  <si>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</si>
  <si>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</si>
  <si>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</si>
  <si>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</si>
  <si>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</si>
  <si>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</si>
  <si>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</si>
  <si>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</si>
  <si>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</si>
  <si>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</si>
  <si>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</si>
  <si>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</si>
  <si>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</si>
  <si>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</si>
  <si>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</si>
  <si>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</si>
  <si>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</si>
  <si>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</si>
  <si>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</si>
  <si>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</si>
  <si>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</si>
  <si>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</si>
  <si>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</si>
  <si>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</si>
  <si>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</si>
  <si>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</si>
  <si>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</si>
  <si>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</si>
  <si>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</si>
  <si>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</si>
  <si>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</si>
  <si>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</si>
  <si>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</si>
  <si>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</si>
  <si>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</si>
  <si>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</si>
  <si>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</si>
  <si>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</si>
  <si>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</si>
  <si>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</si>
  <si>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</si>
  <si>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</si>
  <si>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</si>
  <si>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</si>
  <si>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</si>
  <si>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</si>
  <si>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</si>
  <si>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</si>
  <si>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</si>
  <si>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</si>
  <si>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</si>
  <si>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</si>
  <si>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</si>
  <si>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</si>
  <si>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</si>
  <si>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</si>
  <si>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</si>
  <si>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</si>
  <si>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</si>
  <si>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</si>
  <si>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</si>
  <si>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</si>
  <si>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</si>
  <si>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</si>
  <si>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</si>
  <si>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</si>
  <si>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</si>
  <si>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</si>
  <si>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</si>
  <si>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</si>
  <si>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</si>
  <si>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</si>
  <si>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</si>
  <si>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</si>
  <si>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</si>
  <si>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</si>
  <si>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</si>
  <si>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</si>
  <si>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</si>
  <si>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</si>
  <si>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</si>
  <si>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</si>
  <si>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</si>
  <si>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</si>
  <si>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</si>
  <si>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</si>
  <si>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</si>
  <si>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</si>
  <si>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</si>
  <si>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</si>
  <si>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</si>
  <si>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</si>
  <si>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</si>
  <si>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</si>
  <si>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</si>
  <si>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</si>
  <si>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</si>
  <si>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</si>
  <si>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</si>
  <si>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</si>
  <si>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</si>
  <si>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</si>
  <si>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</si>
  <si>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</si>
  <si>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</si>
  <si>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</si>
  <si>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</si>
  <si>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</si>
  <si>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</si>
  <si>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</si>
  <si>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</si>
  <si>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</si>
  <si>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</si>
  <si>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</si>
  <si>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</si>
  <si>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</si>
  <si>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</si>
  <si>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</si>
  <si>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</si>
  <si>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</si>
  <si>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</si>
  <si>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</si>
  <si>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</si>
  <si>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</si>
  <si>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</si>
  <si>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</si>
  <si>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</si>
  <si>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</si>
  <si>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</si>
  <si>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</si>
  <si>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</si>
  <si>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</si>
  <si>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</si>
  <si>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</si>
  <si>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</si>
  <si>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</si>
  <si>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</si>
  <si>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</si>
  <si>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</si>
  <si>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</si>
  <si>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</si>
  <si>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</si>
  <si>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</si>
  <si>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</si>
  <si>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</si>
  <si>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</si>
  <si>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</si>
  <si>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</si>
  <si>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</si>
  <si>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</si>
  <si>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</si>
  <si>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</si>
  <si>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</si>
  <si>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</si>
  <si>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</si>
  <si>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</si>
  <si>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</si>
  <si>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</si>
  <si>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</si>
  <si>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</si>
  <si>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</si>
  <si>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</si>
  <si>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</si>
  <si>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</si>
  <si>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</si>
  <si>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</si>
  <si>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</si>
  <si>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</si>
  <si>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</si>
  <si>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</si>
  <si>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</si>
  <si>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</si>
  <si>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</si>
  <si>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</si>
  <si>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</si>
  <si>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</si>
  <si>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</si>
  <si>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</si>
  <si>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</si>
  <si>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</si>
  <si>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</si>
  <si>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</si>
  <si>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</si>
  <si>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</si>
  <si>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</si>
  <si>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</si>
  <si>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</si>
  <si>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</si>
  <si>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</si>
  <si>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</si>
  <si>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</si>
  <si>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</si>
  <si>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</si>
  <si>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</si>
  <si>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</si>
  <si>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</si>
  <si>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</si>
  <si>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</si>
  <si>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</si>
  <si>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</si>
  <si>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</si>
  <si>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</si>
  <si>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</si>
  <si>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</si>
  <si>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</si>
  <si>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</si>
  <si>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</si>
  <si>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</si>
  <si>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</si>
  <si>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</si>
  <si>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</si>
  <si>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</si>
  <si>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</si>
  <si>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</si>
  <si>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</si>
  <si>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</si>
  <si>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</si>
  <si>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</si>
  <si>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</si>
  <si>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</si>
  <si>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</si>
  <si>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</si>
  <si>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</si>
  <si>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</si>
  <si>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</si>
  <si>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</si>
  <si>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</si>
  <si>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</si>
  <si>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</si>
  <si>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</si>
  <si>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</si>
  <si>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</si>
  <si>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</si>
  <si>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</si>
  <si>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</si>
  <si>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</si>
  <si>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</si>
  <si>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</si>
  <si>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</si>
  <si>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</si>
  <si>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</si>
  <si>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</si>
  <si>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</si>
  <si>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</si>
  <si>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</si>
  <si>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</si>
  <si>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</si>
  <si>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</si>
  <si>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</si>
  <si>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</si>
  <si>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</si>
  <si>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</si>
  <si>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</si>
  <si>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</si>
  <si>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</si>
  <si>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</si>
  <si>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</si>
  <si>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</si>
  <si>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</si>
  <si>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</si>
  <si>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</si>
  <si>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</si>
  <si>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</si>
  <si>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</si>
  <si>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</si>
  <si>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</si>
  <si>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</si>
  <si>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</si>
  <si>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</si>
  <si>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</si>
  <si>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</si>
  <si>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</si>
  <si>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</si>
  <si>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</si>
  <si>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</si>
  <si>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</si>
  <si>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</si>
  <si>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</si>
  <si>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</si>
  <si>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</si>
  <si>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</si>
  <si>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</si>
  <si>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</si>
  <si>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</si>
  <si>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</si>
  <si>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</si>
  <si>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</si>
  <si>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</si>
  <si>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</si>
  <si>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</si>
  <si>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</si>
  <si>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</si>
  <si>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</si>
  <si>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</si>
  <si>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</si>
  <si>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</si>
  <si>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</si>
  <si>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</si>
  <si>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</si>
  <si>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</si>
  <si>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</si>
  <si>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</si>
  <si>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</si>
  <si>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</si>
  <si>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</si>
  <si>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</si>
  <si>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</si>
  <si>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</si>
  <si>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</si>
  <si>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</si>
  <si>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</si>
  <si>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</si>
  <si>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</si>
  <si>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</si>
  <si>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</si>
  <si>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</si>
  <si>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</si>
  <si>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</si>
  <si>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</si>
  <si>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</si>
  <si>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</si>
  <si>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</si>
  <si>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</si>
  <si>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</si>
  <si>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</si>
  <si>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</si>
  <si>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</si>
  <si>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</si>
  <si>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</si>
  <si>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</si>
  <si>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</si>
  <si>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</si>
  <si>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</si>
  <si>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</si>
  <si>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</si>
  <si>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</si>
  <si>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</si>
  <si>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</si>
  <si>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</si>
  <si>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</si>
  <si>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</si>
  <si>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</si>
  <si>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</si>
  <si>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</si>
  <si>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</si>
  <si>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</si>
  <si>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</si>
  <si>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</si>
  <si>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</si>
  <si>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</si>
  <si>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</si>
  <si>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</si>
  <si>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</si>
  <si>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</si>
  <si>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</si>
  <si>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</si>
  <si>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</si>
  <si>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</si>
  <si>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</si>
  <si>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</si>
  <si>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</si>
  <si>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</si>
  <si>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</si>
  <si>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</si>
  <si>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</si>
  <si>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</si>
  <si>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</si>
  <si>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</si>
  <si>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</si>
  <si>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</si>
  <si>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</si>
  <si>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</si>
  <si>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</si>
  <si>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</si>
  <si>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</si>
  <si>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</si>
  <si>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</si>
  <si>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</si>
  <si>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</si>
  <si>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</si>
  <si>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</si>
  <si>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</si>
  <si>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</si>
  <si>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</si>
  <si>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</si>
  <si>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</si>
  <si>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</si>
  <si>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</si>
  <si>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</si>
  <si>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</si>
  <si>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</si>
  <si>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</si>
  <si>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</si>
  <si>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</si>
  <si>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</si>
  <si>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</si>
  <si>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</si>
  <si>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</si>
  <si>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</si>
  <si>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</si>
  <si>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</si>
  <si>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</si>
  <si>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</si>
  <si>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</si>
  <si>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</si>
  <si>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</si>
  <si>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</si>
  <si>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</si>
  <si>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</si>
  <si>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</si>
  <si>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</si>
  <si>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</si>
  <si>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</si>
  <si>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</si>
  <si>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</si>
  <si>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</si>
  <si>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</si>
  <si>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</si>
  <si>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</si>
  <si>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</si>
  <si>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</si>
  <si>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</si>
  <si>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</si>
  <si>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</si>
  <si>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</si>
  <si>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</si>
  <si>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</si>
  <si>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</si>
  <si>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</si>
  <si>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</si>
  <si>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</si>
  <si>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</si>
  <si>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</si>
  <si>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</si>
  <si>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</si>
  <si>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</si>
  <si>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</si>
  <si>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</si>
  <si>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</si>
  <si>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</si>
  <si>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</si>
  <si>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</si>
  <si>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</si>
  <si>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</si>
  <si>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</si>
  <si>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</si>
  <si>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</si>
  <si>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</si>
  <si>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</si>
  <si>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</si>
  <si>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</si>
  <si>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</si>
  <si>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</si>
  <si>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</si>
  <si>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</si>
  <si>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</si>
  <si>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</si>
  <si>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</si>
  <si>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</si>
  <si>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</si>
  <si>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</si>
  <si>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</si>
  <si>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</si>
  <si>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</si>
  <si>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</si>
  <si>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</si>
  <si>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</si>
  <si>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</si>
  <si>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</si>
  <si>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</si>
  <si>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</si>
  <si>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</si>
  <si>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</si>
  <si>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</si>
  <si>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</si>
  <si>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</si>
  <si>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</si>
  <si>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</si>
  <si>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</si>
  <si>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</si>
  <si>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</si>
  <si>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</si>
  <si>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</si>
  <si>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</si>
  <si>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</si>
  <si>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</si>
  <si>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</si>
  <si>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</si>
  <si>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</si>
  <si>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</si>
  <si>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</si>
  <si>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</si>
  <si>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</si>
  <si>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</si>
  <si>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</si>
  <si>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</si>
  <si>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</si>
  <si>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</si>
  <si>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</si>
  <si>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</si>
  <si>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</si>
  <si>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</si>
  <si>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</si>
  <si>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</si>
  <si>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</si>
  <si>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</si>
  <si>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</si>
  <si>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</si>
  <si>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</si>
  <si>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</si>
  <si>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</si>
  <si>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</si>
  <si>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</si>
  <si>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</si>
  <si>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</si>
  <si>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</si>
  <si>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</si>
  <si>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</si>
  <si>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</si>
  <si>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</si>
  <si>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</si>
  <si>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</si>
  <si>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</si>
  <si>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</si>
  <si>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</si>
  <si>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</si>
  <si>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</si>
  <si>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</si>
  <si>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</si>
  <si>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</si>
  <si>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</si>
  <si>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</si>
  <si>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</si>
  <si>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</si>
  <si>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</si>
  <si>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</si>
  <si>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</si>
  <si>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</si>
  <si>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</si>
  <si>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</si>
  <si>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</si>
  <si>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</si>
  <si>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</si>
  <si>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</si>
  <si>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</si>
  <si>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</si>
  <si>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</si>
  <si>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</si>
  <si>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</si>
  <si>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</si>
  <si>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</si>
  <si>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</si>
  <si>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</si>
  <si>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</si>
  <si>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</si>
  <si>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</si>
  <si>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</si>
  <si>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</si>
  <si>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</si>
  <si>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</si>
  <si>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</si>
  <si>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</si>
  <si>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</si>
  <si>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</si>
  <si>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</si>
  <si>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</si>
  <si>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</si>
  <si>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</si>
  <si>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</si>
  <si>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</si>
  <si>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</si>
  <si>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</si>
  <si>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</si>
  <si>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</si>
  <si>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</si>
  <si>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</si>
  <si>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</si>
  <si>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</si>
  <si>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</si>
  <si>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</si>
  <si>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</si>
  <si>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</si>
  <si>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</si>
  <si>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</si>
  <si>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</si>
  <si>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</si>
  <si>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</si>
  <si>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</si>
  <si>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</si>
  <si>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</si>
  <si>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</si>
  <si>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</si>
  <si>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</si>
  <si>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</si>
  <si>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</si>
  <si>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</si>
  <si>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</si>
  <si>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</si>
  <si>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</si>
  <si>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</si>
  <si>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</si>
  <si>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</si>
  <si>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</si>
  <si>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</si>
  <si>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</si>
  <si>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</si>
  <si>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</si>
  <si>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</si>
  <si>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</si>
  <si>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</si>
  <si>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</si>
  <si>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</si>
  <si>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</si>
  <si>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</si>
  <si>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</si>
  <si>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</si>
  <si>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</si>
  <si>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</si>
  <si>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</si>
  <si>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</si>
  <si>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</si>
  <si>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</si>
  <si>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</si>
  <si>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</si>
  <si>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</si>
  <si>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</si>
  <si>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</si>
  <si>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</si>
  <si>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</si>
  <si>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</si>
  <si>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</si>
  <si>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</si>
  <si>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</si>
  <si>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</si>
  <si>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</si>
  <si>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</si>
  <si>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</si>
  <si>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</si>
  <si>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</si>
  <si>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</si>
  <si>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</si>
  <si>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</si>
  <si>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</si>
  <si>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</si>
  <si>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</si>
  <si>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</si>
  <si>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</si>
  <si>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</si>
  <si>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</si>
  <si>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</si>
  <si>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</si>
  <si>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</si>
  <si>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</si>
  <si>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</si>
  <si>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</si>
  <si>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</si>
  <si>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</si>
  <si>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</si>
  <si>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</si>
  <si>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</si>
  <si>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</si>
  <si>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</si>
  <si>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</si>
  <si>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</si>
  <si>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</si>
  <si>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</si>
  <si>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</si>
  <si>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</si>
  <si>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</si>
  <si>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</si>
  <si>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</si>
  <si>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</si>
  <si>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</si>
  <si>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</si>
  <si>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</si>
  <si>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</si>
  <si>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</si>
  <si>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</si>
  <si>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</si>
  <si>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</si>
  <si>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</si>
  <si>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</si>
  <si>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</si>
  <si>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</si>
  <si>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</si>
  <si>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</si>
  <si>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</si>
  <si>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</si>
  <si>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</si>
  <si>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</si>
  <si>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</si>
  <si>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</si>
  <si>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</si>
  <si>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</si>
  <si>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</si>
  <si>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</si>
  <si>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</si>
  <si>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</si>
  <si>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</si>
  <si>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</si>
  <si>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</si>
  <si>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</si>
  <si>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</si>
  <si>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</si>
  <si>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</si>
  <si>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</si>
  <si>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</si>
  <si>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</si>
  <si>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</si>
  <si>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</si>
  <si>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</si>
  <si>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</si>
  <si>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</si>
  <si>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</si>
  <si>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</si>
  <si>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</si>
  <si>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</si>
  <si>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</si>
  <si>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</si>
  <si>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</si>
  <si>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</si>
  <si>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</si>
  <si>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</si>
  <si>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</si>
  <si>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</si>
  <si>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</si>
  <si>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</si>
  <si>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</si>
  <si>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</si>
  <si>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</si>
  <si>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</si>
  <si>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</si>
  <si>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</si>
  <si>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</si>
  <si>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</si>
  <si>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</si>
  <si>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</si>
  <si>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</si>
  <si>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</si>
  <si>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</si>
  <si>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</si>
  <si>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</si>
  <si>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</si>
  <si>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</si>
  <si>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</si>
  <si>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</si>
  <si>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</si>
  <si>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</si>
  <si>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</si>
  <si>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</si>
  <si>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</si>
  <si>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</si>
  <si>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</si>
  <si>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</si>
  <si>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</si>
  <si>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</si>
  <si>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</si>
  <si>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</si>
  <si>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</si>
  <si>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</si>
  <si>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</si>
  <si>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</si>
  <si>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</si>
  <si>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</si>
  <si>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</si>
  <si>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</si>
  <si>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</si>
  <si>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</si>
  <si>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</si>
  <si>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</si>
  <si>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</si>
  <si>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</si>
  <si>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</si>
  <si>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</si>
  <si>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</si>
  <si>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</si>
  <si>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</si>
  <si>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</si>
  <si>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</si>
  <si>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</si>
  <si>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</si>
  <si>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</si>
  <si>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</si>
  <si>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</si>
  <si>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</si>
  <si>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</si>
  <si>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</si>
  <si>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</si>
  <si>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</si>
  <si>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</si>
  <si>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</si>
  <si>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</si>
  <si>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</si>
  <si>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</si>
  <si>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</si>
  <si>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</si>
  <si>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</si>
  <si>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</si>
  <si>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</si>
  <si>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</si>
  <si>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</si>
  <si>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</si>
  <si>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</si>
  <si>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</si>
  <si>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</si>
  <si>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</si>
  <si>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</si>
  <si>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</si>
  <si>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</si>
  <si>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</si>
  <si>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</si>
  <si>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</si>
  <si>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</si>
  <si>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</si>
  <si>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</si>
  <si>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</si>
  <si>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</si>
  <si>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</si>
  <si>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</si>
  <si>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</si>
  <si>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</si>
  <si>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</si>
  <si>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</si>
  <si>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</si>
  <si>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</si>
  <si>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</si>
  <si>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</si>
  <si>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</si>
  <si>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</si>
  <si>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</si>
  <si>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</si>
  <si>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</si>
  <si>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</si>
  <si>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</si>
  <si>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</si>
  <si>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</si>
  <si>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</si>
  <si>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</si>
  <si>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</si>
  <si>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</si>
  <si>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</si>
  <si>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</si>
  <si>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</si>
  <si>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</si>
  <si>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</si>
  <si>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</si>
  <si>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</si>
  <si>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</si>
  <si>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</si>
  <si>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</si>
  <si>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</si>
  <si>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</si>
  <si>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</si>
  <si>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</si>
  <si>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</si>
  <si>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</si>
  <si>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</si>
  <si>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</si>
  <si>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</si>
  <si>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</si>
  <si>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</si>
  <si>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</si>
  <si>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</si>
  <si>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</si>
  <si>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</si>
  <si>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</si>
  <si>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</si>
  <si>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</si>
  <si>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</si>
  <si>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</si>
  <si>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</si>
  <si>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</si>
  <si>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</si>
  <si>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</si>
  <si>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</si>
  <si>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</si>
  <si>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</si>
  <si>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</si>
  <si>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</si>
  <si>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</si>
  <si>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</si>
  <si>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</si>
  <si>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</si>
  <si>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</si>
  <si>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</si>
  <si>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</si>
  <si>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</si>
  <si>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</si>
  <si>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</si>
  <si>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</si>
  <si>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</si>
  <si>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</si>
  <si>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</si>
  <si>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</si>
  <si>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</si>
  <si>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</si>
  <si>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</si>
  <si>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</si>
  <si>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</si>
  <si>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</si>
  <si>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</si>
  <si>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</si>
  <si>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</si>
  <si>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</si>
  <si>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</si>
  <si>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</si>
  <si>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</si>
  <si>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</si>
  <si>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</si>
  <si>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</si>
  <si>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</si>
  <si>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</si>
  <si>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</si>
  <si>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</si>
  <si>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</si>
  <si>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</si>
  <si>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</si>
  <si>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</si>
  <si>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</si>
  <si>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</si>
  <si>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</si>
  <si>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</si>
  <si>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</si>
  <si>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</si>
  <si>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</si>
  <si>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</si>
  <si>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</si>
  <si>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</si>
  <si>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</si>
  <si>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</si>
  <si>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</si>
  <si>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</si>
  <si>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</si>
  <si>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</si>
  <si>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</si>
  <si>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</si>
  <si>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</si>
  <si>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</si>
  <si>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</si>
  <si>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</si>
  <si>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</si>
  <si>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</si>
  <si>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</si>
  <si>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</si>
  <si>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</si>
  <si>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</si>
  <si>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</si>
  <si>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</si>
  <si>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</si>
  <si>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</si>
  <si>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</si>
  <si>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</si>
  <si>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</si>
  <si>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</si>
  <si>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</si>
  <si>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</si>
  <si>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</si>
  <si>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</si>
  <si>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</si>
  <si>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</si>
  <si>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</si>
  <si>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</si>
  <si>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</si>
  <si>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</si>
  <si>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</si>
  <si>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</si>
  <si>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</si>
  <si>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</si>
  <si>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</si>
  <si>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</si>
  <si>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</si>
  <si>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</si>
  <si>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</si>
  <si>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</si>
  <si>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</si>
  <si>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</si>
  <si>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</si>
  <si>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</si>
  <si>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</si>
  <si>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</si>
  <si>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</si>
  <si>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</si>
  <si>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</si>
  <si>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</si>
  <si>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</si>
  <si>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</si>
  <si>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</si>
  <si>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</si>
  <si>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</si>
  <si>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</si>
  <si>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</si>
  <si>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</si>
  <si>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</si>
  <si>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</si>
  <si>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</si>
  <si>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</si>
  <si>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</si>
  <si>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</si>
  <si>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</si>
  <si>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</si>
  <si>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</si>
  <si>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</si>
  <si>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</si>
  <si>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</si>
  <si>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</si>
  <si>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</si>
  <si>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</si>
  <si>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</si>
  <si>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</si>
  <si>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</si>
  <si>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</si>
  <si>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</si>
  <si>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</si>
  <si>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</si>
  <si>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</si>
  <si>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</si>
  <si>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</si>
  <si>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</si>
  <si>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</si>
  <si>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</si>
  <si>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</si>
  <si>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</si>
  <si>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</si>
  <si>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</si>
  <si>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</si>
  <si>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</si>
  <si>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</si>
  <si>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</si>
  <si>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</si>
  <si>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</si>
  <si>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</si>
  <si>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</si>
  <si>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</si>
  <si>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</si>
  <si>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</si>
  <si>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</si>
  <si>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</si>
  <si>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</si>
  <si>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</si>
  <si>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</si>
  <si>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</si>
  <si>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</si>
  <si>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</si>
  <si>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</si>
  <si>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</si>
  <si>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</si>
  <si>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</si>
  <si>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</si>
  <si>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</si>
  <si>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</si>
  <si>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</si>
  <si>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</si>
  <si>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</si>
  <si>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</si>
  <si>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</si>
  <si>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</si>
  <si>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</si>
  <si>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</si>
  <si>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</si>
  <si>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</si>
  <si>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</si>
  <si>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</si>
  <si>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</si>
  <si>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</si>
  <si>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</si>
  <si>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</si>
  <si>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</si>
  <si>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</si>
  <si>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</si>
  <si>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</si>
  <si>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</si>
  <si>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</si>
  <si>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</si>
  <si>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</si>
  <si>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</si>
  <si>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</si>
  <si>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</si>
  <si>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</si>
  <si>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</si>
  <si>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</si>
  <si>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</si>
  <si>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</si>
  <si>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</si>
  <si>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</si>
  <si>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</si>
  <si>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</si>
  <si>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</si>
  <si>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</si>
  <si>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</si>
  <si>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</si>
  <si>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</si>
  <si>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</si>
  <si>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</si>
  <si>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</si>
  <si>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</si>
  <si>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</si>
  <si>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</si>
  <si>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</si>
  <si>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</si>
  <si>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</si>
  <si>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</si>
  <si>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</si>
  <si>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</si>
  <si>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</si>
  <si>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</si>
  <si>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</si>
  <si>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</si>
  <si>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</si>
  <si>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</si>
  <si>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</si>
  <si>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</si>
  <si>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</si>
  <si>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</si>
  <si>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</si>
  <si>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</si>
  <si>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</si>
  <si>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</si>
  <si>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</si>
  <si>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</si>
  <si>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</si>
  <si>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</si>
  <si>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</si>
  <si>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</si>
  <si>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</si>
  <si>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</si>
  <si>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</si>
  <si>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</si>
  <si>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</si>
  <si>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</si>
  <si>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</si>
  <si>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</si>
  <si>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</si>
  <si>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</si>
  <si>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</si>
  <si>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</si>
  <si>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</si>
  <si>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</si>
  <si>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</si>
  <si>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</si>
  <si>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</si>
  <si>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</si>
  <si>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</si>
  <si>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</si>
  <si>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</si>
  <si>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</si>
  <si>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</si>
  <si>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</si>
  <si>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</si>
  <si>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</si>
  <si>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</si>
  <si>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</si>
  <si>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</si>
  <si>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</si>
  <si>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</si>
  <si>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</si>
  <si>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</si>
  <si>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</si>
  <si>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</si>
  <si>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</si>
  <si>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</si>
  <si>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</si>
  <si>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</si>
  <si>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</si>
  <si>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</si>
  <si>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</si>
  <si>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</si>
  <si>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</si>
  <si>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</si>
  <si>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</si>
  <si>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</si>
  <si>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</si>
  <si>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</si>
  <si>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</si>
  <si>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</si>
  <si>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</si>
  <si>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</si>
  <si>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</si>
  <si>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</si>
  <si>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</si>
  <si>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</si>
  <si>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</si>
  <si>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</si>
  <si>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</si>
  <si>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</si>
  <si>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</si>
  <si>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</si>
  <si>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</si>
  <si>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</si>
  <si>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</si>
  <si>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</si>
  <si>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</si>
  <si>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</si>
  <si>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</si>
  <si>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</si>
  <si>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</si>
  <si>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</si>
  <si>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</si>
  <si>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</si>
  <si>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</si>
  <si>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</si>
  <si>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</si>
  <si>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</si>
  <si>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</si>
  <si>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</si>
  <si>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</si>
  <si>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</si>
  <si>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</si>
  <si>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</si>
  <si>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</si>
  <si>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</si>
  <si>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</si>
  <si>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</si>
  <si>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</si>
  <si>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</si>
  <si>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</si>
  <si>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</si>
  <si>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</si>
  <si>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</si>
  <si>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</si>
  <si>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</si>
  <si>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</si>
  <si>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</si>
  <si>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</si>
  <si>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</si>
  <si>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</si>
  <si>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</si>
  <si>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</si>
  <si>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</si>
  <si>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</si>
  <si>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</si>
  <si>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</si>
  <si>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</si>
  <si>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</si>
  <si>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</si>
  <si>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</si>
  <si>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</si>
  <si>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</si>
  <si>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</si>
  <si>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</si>
  <si>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</si>
  <si>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</si>
  <si>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</si>
  <si>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</si>
  <si>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</si>
  <si>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</si>
  <si>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</si>
  <si>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</si>
  <si>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</si>
  <si>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</si>
  <si>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</si>
  <si>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</si>
  <si>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</si>
  <si>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</si>
  <si>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</si>
  <si>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</si>
  <si>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</si>
  <si>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</si>
  <si>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</si>
  <si>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</si>
  <si>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</si>
  <si>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</si>
  <si>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</si>
  <si>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</si>
  <si>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</si>
  <si>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</si>
  <si>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</si>
  <si>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</si>
  <si>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</si>
  <si>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</si>
  <si>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</si>
  <si>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</si>
  <si>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</si>
  <si>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</si>
  <si>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</si>
  <si>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</si>
  <si>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</si>
  <si>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</si>
  <si>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</si>
  <si>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</si>
  <si>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</si>
  <si>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</si>
  <si>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</si>
  <si>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</si>
  <si>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</si>
  <si>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</si>
  <si>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</si>
  <si>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</si>
  <si>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</si>
  <si>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</si>
  <si>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</si>
  <si>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</si>
  <si>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</si>
  <si>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</si>
  <si>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</si>
  <si>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</si>
  <si>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</si>
  <si>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</si>
  <si>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</si>
  <si>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</si>
  <si>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</si>
  <si>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</si>
  <si>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</si>
  <si>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</si>
  <si>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</si>
  <si>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</si>
  <si>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</si>
  <si>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</si>
  <si>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</si>
  <si>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</si>
  <si>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</si>
  <si>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</si>
  <si>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</si>
  <si>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</si>
  <si>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</si>
  <si>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</si>
  <si>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</si>
  <si>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</si>
  <si>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</si>
  <si>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</si>
  <si>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</si>
  <si>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</si>
  <si>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</si>
  <si>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</si>
  <si>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</si>
  <si>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</si>
  <si>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</si>
  <si>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</si>
  <si>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</si>
  <si>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</si>
  <si>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</si>
  <si>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</si>
  <si>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</si>
  <si>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</si>
  <si>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</si>
  <si>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</si>
  <si>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</si>
  <si>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</si>
  <si>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</si>
  <si>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</si>
  <si>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</si>
  <si>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</si>
  <si>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</si>
  <si>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</si>
  <si>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</si>
  <si>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</si>
  <si>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</si>
  <si>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</si>
  <si>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</si>
  <si>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</si>
  <si>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</si>
  <si>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</si>
  <si>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</si>
  <si>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</si>
  <si>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</si>
  <si>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</si>
  <si>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</si>
  <si>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</si>
  <si>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</si>
  <si>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</si>
  <si>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</si>
  <si>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</si>
  <si>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</si>
  <si>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</si>
  <si>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</si>
  <si>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</si>
  <si>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</si>
  <si>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</si>
  <si>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</si>
  <si>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</si>
  <si>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</si>
  <si>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</si>
  <si>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</si>
  <si>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</si>
  <si>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</si>
  <si>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</si>
  <si>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</si>
  <si>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</si>
  <si>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</si>
  <si>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</si>
  <si>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</si>
  <si>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</si>
  <si>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</si>
  <si>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</si>
  <si>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</si>
  <si>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</si>
  <si>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</si>
  <si>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</si>
  <si>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</si>
  <si>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</si>
  <si>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</si>
  <si>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</si>
  <si>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</si>
  <si>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</si>
  <si>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</si>
  <si>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</si>
  <si>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</si>
  <si>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</si>
  <si>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</si>
  <si>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</si>
  <si>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</si>
  <si>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</si>
  <si>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</si>
  <si>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</si>
  <si>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</si>
  <si>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</si>
  <si>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</si>
  <si>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</si>
  <si>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</si>
  <si>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</si>
  <si>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</si>
  <si>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</si>
  <si>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</si>
  <si>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</si>
  <si>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</si>
  <si>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</si>
  <si>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</si>
  <si>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</si>
  <si>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</si>
  <si>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</si>
  <si>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</si>
  <si>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</si>
  <si>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</si>
  <si>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</si>
  <si>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</si>
  <si>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</si>
  <si>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</si>
  <si>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</si>
  <si>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</si>
  <si>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</si>
  <si>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</si>
  <si>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</si>
  <si>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</si>
  <si>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</si>
  <si>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</si>
  <si>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</si>
  <si>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</si>
  <si>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</si>
  <si>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</si>
  <si>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</si>
  <si>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</si>
  <si>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</si>
  <si>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</si>
  <si>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</si>
  <si>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</si>
  <si>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</si>
  <si>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</si>
  <si>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</si>
  <si>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</si>
  <si>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</si>
  <si>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</si>
  <si>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</si>
  <si>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</si>
  <si>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</si>
  <si>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</si>
  <si>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</si>
  <si>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</si>
  <si>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</si>
  <si>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</si>
  <si>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</si>
  <si>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</si>
  <si>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</si>
  <si>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</si>
  <si>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</si>
  <si>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</si>
  <si>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</si>
  <si>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</si>
  <si>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</si>
  <si>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</si>
  <si>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</si>
  <si>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</si>
  <si>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</si>
  <si>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</si>
  <si>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</si>
  <si>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</si>
  <si>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</si>
  <si>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</si>
  <si>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</si>
  <si>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</si>
  <si>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</si>
  <si>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</si>
  <si>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</si>
  <si>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</si>
  <si>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</si>
  <si>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</si>
  <si>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</si>
  <si>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</si>
  <si>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</si>
  <si>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</si>
  <si>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</si>
  <si>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</si>
  <si>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</si>
  <si>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</si>
  <si>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</si>
  <si>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</si>
  <si>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</si>
  <si>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</si>
  <si>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</si>
  <si>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</si>
  <si>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</si>
  <si>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</si>
  <si>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</si>
  <si>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</si>
  <si>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</si>
  <si>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</si>
  <si>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</si>
  <si>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</si>
  <si>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</si>
  <si>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</si>
  <si>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</si>
  <si>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</si>
  <si>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</si>
  <si>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</si>
  <si>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</si>
  <si>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</si>
  <si>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</si>
  <si>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</si>
  <si>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</si>
  <si>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</si>
  <si>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</si>
  <si>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</si>
  <si>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</si>
  <si>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</si>
  <si>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</si>
  <si>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</si>
  <si>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</si>
  <si>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</si>
  <si>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</si>
  <si>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</si>
  <si>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</si>
  <si>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</si>
  <si>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</si>
  <si>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</si>
  <si>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</si>
  <si>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</si>
  <si>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</si>
  <si>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</si>
  <si>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</si>
  <si>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</si>
  <si>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</si>
  <si>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</si>
  <si>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</si>
  <si>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</si>
  <si>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</si>
  <si>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</si>
  <si>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</si>
  <si>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</si>
  <si>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</si>
  <si>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</si>
  <si>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</si>
  <si>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</si>
  <si>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</si>
  <si>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</si>
  <si>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</si>
  <si>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</si>
  <si>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</si>
  <si>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</si>
  <si>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</si>
  <si>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</si>
  <si>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</si>
  <si>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</si>
  <si>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</si>
  <si>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</si>
  <si>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</si>
  <si>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</si>
  <si>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</si>
  <si>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</si>
  <si>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</si>
  <si>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</si>
  <si>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</si>
  <si>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</si>
  <si>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</si>
  <si>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</si>
  <si>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</si>
  <si>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</si>
  <si>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</si>
  <si>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</si>
  <si>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</si>
  <si>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</si>
  <si>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</si>
  <si>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</si>
  <si>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</si>
  <si>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</si>
  <si>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</si>
  <si>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</si>
  <si>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</si>
  <si>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</si>
  <si>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</si>
  <si>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</si>
  <si>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</si>
  <si>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</si>
  <si>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</si>
  <si>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</si>
  <si>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</si>
  <si>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</si>
  <si>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</si>
  <si>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</si>
  <si>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</si>
  <si>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</si>
  <si>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</si>
  <si>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</si>
  <si>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</si>
  <si>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</si>
  <si>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</si>
  <si>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</si>
  <si>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</si>
  <si>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</si>
  <si>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</si>
  <si>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</si>
  <si>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</si>
  <si>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</si>
  <si>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</si>
  <si>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</si>
  <si>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</si>
  <si>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</si>
  <si>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</si>
  <si>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</si>
  <si>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</si>
  <si>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</si>
  <si>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</si>
  <si>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</si>
  <si>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</si>
  <si>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</si>
  <si>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</si>
  <si>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</si>
  <si>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</si>
  <si>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</si>
  <si>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</si>
  <si>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</si>
  <si>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</si>
  <si>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</si>
  <si>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</si>
  <si>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</si>
  <si>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</si>
  <si>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</si>
  <si>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</si>
  <si>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</si>
  <si>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</si>
  <si>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</si>
  <si>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</si>
  <si>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</si>
  <si>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</si>
  <si>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</si>
  <si>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</si>
  <si>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</si>
  <si>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</si>
  <si>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</si>
  <si>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</si>
  <si>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</si>
  <si>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</si>
  <si>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</si>
  <si>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</si>
  <si>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</si>
  <si>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</si>
  <si>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</si>
  <si>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</si>
  <si>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</si>
  <si>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</si>
  <si>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</si>
  <si>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</si>
  <si>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</si>
  <si>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</si>
  <si>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</si>
  <si>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</si>
  <si>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</si>
  <si>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</si>
  <si>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</si>
  <si>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</si>
  <si>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</si>
  <si>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</si>
  <si>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</si>
  <si>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</si>
  <si>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</si>
  <si>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</si>
  <si>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</si>
  <si>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</si>
  <si>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</si>
  <si>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</si>
  <si>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</si>
  <si>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</si>
  <si>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</si>
  <si>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</si>
  <si>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</si>
  <si>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</si>
  <si>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</si>
  <si>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</si>
  <si>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</si>
  <si>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</si>
  <si>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</si>
  <si>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</si>
  <si>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</si>
  <si>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</si>
  <si>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</si>
  <si>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</si>
  <si>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</si>
  <si>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</si>
  <si>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</si>
  <si>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</si>
  <si>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</si>
  <si>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</si>
  <si>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</si>
  <si>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</si>
  <si>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</si>
  <si>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</si>
  <si>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</si>
  <si>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</si>
  <si>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</si>
  <si>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</si>
  <si>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</si>
  <si>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</si>
  <si>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</si>
  <si>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</si>
  <si>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</si>
  <si>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</si>
  <si>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</si>
  <si>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</si>
  <si>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</si>
  <si>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</si>
  <si>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</si>
  <si>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</si>
  <si>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</si>
  <si>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</si>
  <si>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</si>
  <si>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</si>
  <si>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</si>
  <si>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</si>
  <si>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</si>
  <si>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</si>
  <si>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</si>
  <si>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</si>
  <si>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</si>
  <si>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</si>
  <si>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</si>
  <si>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</si>
  <si>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</si>
  <si>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</si>
  <si>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</si>
  <si>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</si>
  <si>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</si>
  <si>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</si>
  <si>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</si>
  <si>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</si>
  <si>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</si>
  <si>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</si>
  <si>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</si>
  <si>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</si>
  <si>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</si>
  <si>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</si>
  <si>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</si>
  <si>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</si>
  <si>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</si>
  <si>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</si>
  <si>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</si>
  <si>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</si>
  <si>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</si>
  <si>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</si>
  <si>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</si>
  <si>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</si>
  <si>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</si>
  <si>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</si>
  <si>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</si>
  <si>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</si>
  <si>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</si>
  <si>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</si>
  <si>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</si>
  <si>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</si>
  <si>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</si>
  <si>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</si>
  <si>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</si>
  <si>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</si>
  <si>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</si>
  <si>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</si>
  <si>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</si>
  <si>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</si>
  <si>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</si>
  <si>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</si>
  <si>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</si>
  <si>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</si>
  <si>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</si>
  <si>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</si>
  <si>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</si>
  <si>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</si>
  <si>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</si>
  <si>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</si>
  <si>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</si>
  <si>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</si>
  <si>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</si>
  <si>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</si>
  <si>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</si>
  <si>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</si>
  <si>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</si>
  <si>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</si>
  <si>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</si>
  <si>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</si>
  <si>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</si>
  <si>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</si>
  <si>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</si>
  <si>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</si>
  <si>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</si>
  <si>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</si>
  <si>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</si>
  <si>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</si>
  <si>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</si>
  <si>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</si>
  <si>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</si>
  <si>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</si>
  <si>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</si>
  <si>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</si>
  <si>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</si>
  <si>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</si>
  <si>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</si>
  <si>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</si>
  <si>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</si>
  <si>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</si>
  <si>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</si>
  <si>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</si>
  <si>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</si>
  <si>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</si>
  <si>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</si>
  <si>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</si>
  <si>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</si>
  <si>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</si>
  <si>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</si>
  <si>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</si>
  <si>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</si>
  <si>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</si>
  <si>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</si>
  <si>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</si>
  <si>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</si>
  <si>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</si>
  <si>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</si>
  <si>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</si>
  <si>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</si>
  <si>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</si>
  <si>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</si>
  <si>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</si>
  <si>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</si>
  <si>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</si>
  <si>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</si>
  <si>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</si>
  <si>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</si>
  <si>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</si>
  <si>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</si>
  <si>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</si>
  <si>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</si>
  <si>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</si>
  <si>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</si>
  <si>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</si>
  <si>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</si>
  <si>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</si>
  <si>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</si>
  <si>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</si>
  <si>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</si>
  <si>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</si>
  <si>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</si>
  <si>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</si>
  <si>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</si>
  <si>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</si>
  <si>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</si>
  <si>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</si>
  <si>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</si>
  <si>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</si>
  <si>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</si>
  <si>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</si>
  <si>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</si>
  <si>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</si>
  <si>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</si>
  <si>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</si>
  <si>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</si>
  <si>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</si>
  <si>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</si>
  <si>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</si>
  <si>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</si>
  <si>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</si>
  <si>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</si>
  <si>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</si>
  <si>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</si>
  <si>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</si>
  <si>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</si>
  <si>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</si>
  <si>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</si>
  <si>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</si>
  <si>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</si>
  <si>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</si>
  <si>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</si>
  <si>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</si>
  <si>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</si>
  <si>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</si>
  <si>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</si>
  <si>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</si>
  <si>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</si>
  <si>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</si>
  <si>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</si>
  <si>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</si>
  <si>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</si>
  <si>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</si>
  <si>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</si>
  <si>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</si>
  <si>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</si>
  <si>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</si>
  <si>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</si>
  <si>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</si>
  <si>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</si>
  <si>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</si>
  <si>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</si>
  <si>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</si>
  <si>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</si>
  <si>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</si>
  <si>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</si>
  <si>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</si>
  <si>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</si>
  <si>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</si>
  <si>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</si>
  <si>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</si>
  <si>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</si>
  <si>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</si>
  <si>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</si>
  <si>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</si>
  <si>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</si>
  <si>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</si>
  <si>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</si>
  <si>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</si>
  <si>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</si>
  <si>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</si>
  <si>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</si>
  <si>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</si>
  <si>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</si>
  <si>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</si>
  <si>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</si>
  <si>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</si>
  <si>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</si>
  <si>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</si>
  <si>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</si>
  <si>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</si>
  <si>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</si>
  <si>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</si>
  <si>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</si>
  <si>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</si>
  <si>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</si>
  <si>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</si>
  <si>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</si>
  <si>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</si>
  <si>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</si>
  <si>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</si>
  <si>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</si>
  <si>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</si>
  <si>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</si>
  <si>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</si>
  <si>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</si>
  <si>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</si>
  <si>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</si>
  <si>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</si>
  <si>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</si>
  <si>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</si>
  <si>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</si>
  <si>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</si>
  <si>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</si>
  <si>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</si>
  <si>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</si>
  <si>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</si>
  <si>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</si>
  <si>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</si>
  <si>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</si>
  <si>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</si>
  <si>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</si>
  <si>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</si>
  <si>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</si>
  <si>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</si>
  <si>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</si>
  <si>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</si>
  <si>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</si>
  <si>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</si>
  <si>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</si>
  <si>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</si>
  <si>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</si>
  <si>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</si>
  <si>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</si>
  <si>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</si>
  <si>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</si>
  <si>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</si>
  <si>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</si>
  <si>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</si>
  <si>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</si>
  <si>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</si>
  <si>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</si>
  <si>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</si>
  <si>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</si>
  <si>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</si>
  <si>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</si>
  <si>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</si>
  <si>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</si>
  <si>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</si>
  <si>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</si>
  <si>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</si>
  <si>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</si>
  <si>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</si>
  <si>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</si>
  <si>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</si>
  <si>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</si>
  <si>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</si>
  <si>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</si>
  <si>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</si>
  <si>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</si>
  <si>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</si>
  <si>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</si>
  <si>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</si>
  <si>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</si>
  <si>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</si>
  <si>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</si>
  <si>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</si>
  <si>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</si>
  <si>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</si>
  <si>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</si>
  <si>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</si>
  <si>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</si>
  <si>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</si>
  <si>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</si>
  <si>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</si>
  <si>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</si>
  <si>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</si>
  <si>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</si>
  <si>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</si>
  <si>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</si>
  <si>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</si>
  <si>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</si>
  <si>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</si>
  <si>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</si>
  <si>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</si>
  <si>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</si>
  <si>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</si>
  <si>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</si>
  <si>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</si>
  <si>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</si>
  <si>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</si>
  <si>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</si>
  <si>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</si>
  <si>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</si>
  <si>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</si>
  <si>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</si>
  <si>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</si>
  <si>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</si>
  <si>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</si>
  <si>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</si>
  <si>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</si>
  <si>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</si>
  <si>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</si>
  <si>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</si>
  <si>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</si>
  <si>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</si>
  <si>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</si>
  <si>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</si>
  <si>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</si>
  <si>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</si>
  <si>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</si>
  <si>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</si>
  <si>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</si>
  <si>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</si>
  <si>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</si>
  <si>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</si>
  <si>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</si>
  <si>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</si>
  <si>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</si>
  <si>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</si>
  <si>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</si>
  <si>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</si>
  <si>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</si>
  <si>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</si>
  <si>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</si>
  <si>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</si>
  <si>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</si>
  <si>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</si>
  <si>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</si>
  <si>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</si>
  <si>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</si>
  <si>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</si>
  <si>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</si>
  <si>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</si>
  <si>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</si>
  <si>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</si>
  <si>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</si>
  <si>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</si>
  <si>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</si>
  <si>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</si>
  <si>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</si>
  <si>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</si>
  <si>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</si>
  <si>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</si>
  <si>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</si>
  <si>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</si>
  <si>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</si>
  <si>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</si>
  <si>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</si>
  <si>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</si>
  <si>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</si>
  <si>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</si>
  <si>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</si>
  <si>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</si>
  <si>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</si>
  <si>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</si>
  <si>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</si>
  <si>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</si>
  <si>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</si>
  <si>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</si>
  <si>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</si>
  <si>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</si>
  <si>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</si>
  <si>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</si>
  <si>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</si>
  <si>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</si>
  <si>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</si>
  <si>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</si>
  <si>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</si>
  <si>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</si>
  <si>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</si>
  <si>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</si>
  <si>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</si>
  <si>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</si>
  <si>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</si>
  <si>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</si>
  <si>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</si>
  <si>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</si>
  <si>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</si>
  <si>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</si>
  <si>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</si>
  <si>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</si>
  <si>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</si>
  <si>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</si>
  <si>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</si>
  <si>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</si>
  <si>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</si>
  <si>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</si>
  <si>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</si>
  <si>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</si>
  <si>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</si>
  <si>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</si>
  <si>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</si>
  <si>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</si>
  <si>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</si>
  <si>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</si>
  <si>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</si>
  <si>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</si>
  <si>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</si>
  <si>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</si>
  <si>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</si>
  <si>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</si>
  <si>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</si>
  <si>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</si>
  <si>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</si>
  <si>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</si>
  <si>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</si>
  <si>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</si>
  <si>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</si>
  <si>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</si>
  <si>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</si>
  <si>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</si>
  <si>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</si>
  <si>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</si>
  <si>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</si>
  <si>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</si>
  <si>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</si>
  <si>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</si>
  <si>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</si>
  <si>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</si>
  <si>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</si>
  <si>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</si>
  <si>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</si>
  <si>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</si>
  <si>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</si>
  <si>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</si>
  <si>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</si>
  <si>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</si>
  <si>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</si>
  <si>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</si>
  <si>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</si>
  <si>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</si>
  <si>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</si>
  <si>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</si>
  <si>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</si>
  <si>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</si>
  <si>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</si>
  <si>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</si>
  <si>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</si>
  <si>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</si>
  <si>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</si>
  <si>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</si>
  <si>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</si>
  <si>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</si>
  <si>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</si>
  <si>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</si>
  <si>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</si>
  <si>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</si>
  <si>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</si>
  <si>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</si>
  <si>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</si>
  <si>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</si>
  <si>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</si>
  <si>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</si>
  <si>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</si>
  <si>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</si>
  <si>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</si>
  <si>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</si>
  <si>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</si>
  <si>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</si>
  <si>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</si>
  <si>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</si>
  <si>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</si>
  <si>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</si>
  <si>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</si>
  <si>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</si>
  <si>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</si>
  <si>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</si>
  <si>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</si>
  <si>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</si>
  <si>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</si>
  <si>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</si>
  <si>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</si>
  <si>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</si>
  <si>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</si>
  <si>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</si>
  <si>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</si>
  <si>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</si>
  <si>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</si>
  <si>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</si>
  <si>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</si>
  <si>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</si>
  <si>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</si>
  <si>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</si>
  <si>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</si>
  <si>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</si>
  <si>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</si>
  <si>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</si>
  <si>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</si>
  <si>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</si>
  <si>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</si>
  <si>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</si>
  <si>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</si>
  <si>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</si>
  <si>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</si>
  <si>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</si>
  <si>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</si>
  <si>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</si>
  <si>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</si>
  <si>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</si>
  <si>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</si>
  <si>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</si>
  <si>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</si>
  <si>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</si>
  <si>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</si>
  <si>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</si>
  <si>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</si>
  <si>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</si>
  <si>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</si>
  <si>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</si>
  <si>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</si>
  <si>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</si>
  <si>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</si>
  <si>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</si>
  <si>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</si>
  <si>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</si>
  <si>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</si>
  <si>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</si>
  <si>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</si>
  <si>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</si>
  <si>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</si>
  <si>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</si>
  <si>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</si>
  <si>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</si>
  <si>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</si>
  <si>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</si>
  <si>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</si>
  <si>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</si>
  <si>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</si>
  <si>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</si>
  <si>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</si>
  <si>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</si>
  <si>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</si>
  <si>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</si>
  <si>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</si>
  <si>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</si>
  <si>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</si>
  <si>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</si>
  <si>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</si>
  <si>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</si>
  <si>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</si>
  <si>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</si>
  <si>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</si>
  <si>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</si>
  <si>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</si>
  <si>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</si>
  <si>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</si>
  <si>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</si>
  <si>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</si>
  <si>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</si>
  <si>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</si>
  <si>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</si>
  <si>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</si>
  <si>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</si>
  <si>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</si>
  <si>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</si>
  <si>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</si>
  <si>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</si>
  <si>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</si>
  <si>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</si>
  <si>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</si>
  <si>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</si>
  <si>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</si>
  <si>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</si>
  <si>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</si>
  <si>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</si>
  <si>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</si>
  <si>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</si>
  <si>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</si>
  <si>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</si>
  <si>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</si>
  <si>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</si>
  <si>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</si>
  <si>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</si>
  <si>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</si>
  <si>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</si>
  <si>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</si>
  <si>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</si>
  <si>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</si>
  <si>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</si>
  <si>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</si>
  <si>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</si>
  <si>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</si>
  <si>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</si>
  <si>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</si>
  <si>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</si>
  <si>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</si>
  <si>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</si>
  <si>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</si>
  <si>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</si>
  <si>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</si>
  <si>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</si>
  <si>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</si>
  <si>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</si>
  <si>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</si>
  <si>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</si>
  <si>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</si>
  <si>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</si>
  <si>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</si>
  <si>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</si>
  <si>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</si>
  <si>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</si>
  <si>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</si>
  <si>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</si>
  <si>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</si>
  <si>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</si>
  <si>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</si>
  <si>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</si>
  <si>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</si>
  <si>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</si>
  <si>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</si>
  <si>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</si>
  <si>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</si>
  <si>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</si>
  <si>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</si>
  <si>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</si>
  <si>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</si>
  <si>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</si>
  <si>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</si>
  <si>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</si>
  <si>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</si>
  <si>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</si>
  <si>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</si>
  <si>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</si>
  <si>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</si>
  <si>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</si>
  <si>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</si>
  <si>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</si>
  <si>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</si>
  <si>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</si>
  <si>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</si>
  <si>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</si>
  <si>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</si>
  <si>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</si>
  <si>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</si>
  <si>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</si>
  <si>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</si>
  <si>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</si>
  <si>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</si>
  <si>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</si>
  <si>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</si>
  <si>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</si>
  <si>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</si>
  <si>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</si>
  <si>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</si>
  <si>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</si>
  <si>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</si>
  <si>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</si>
  <si>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</si>
  <si>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</si>
  <si>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</si>
  <si>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</si>
  <si>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</si>
  <si>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</si>
  <si>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</si>
  <si>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</si>
  <si>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</si>
  <si>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</si>
  <si>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</si>
  <si>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</si>
  <si>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</si>
  <si>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</si>
  <si>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</si>
  <si>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</si>
  <si>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</si>
  <si>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</si>
  <si>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</si>
  <si>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</si>
  <si>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</si>
  <si>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</si>
  <si>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</si>
  <si>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</si>
  <si>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</si>
  <si>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</si>
  <si>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</si>
  <si>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</si>
  <si>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</si>
  <si>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</si>
  <si>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</si>
  <si>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</si>
  <si>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</si>
  <si>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</si>
  <si>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</si>
  <si>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</si>
  <si>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</si>
  <si>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</si>
  <si>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</si>
  <si>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</si>
  <si>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</si>
  <si>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</si>
  <si>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</si>
  <si>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</si>
  <si>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</si>
  <si>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</si>
  <si>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</si>
  <si>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</si>
  <si>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</si>
  <si>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</si>
  <si>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</si>
  <si>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</si>
  <si>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</si>
  <si>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</si>
  <si>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</si>
  <si>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</si>
  <si>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</si>
  <si>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</si>
  <si>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</si>
  <si>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</si>
  <si>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</si>
  <si>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</si>
  <si>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</si>
  <si>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</si>
  <si>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</si>
  <si>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</si>
  <si>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</si>
  <si>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</si>
  <si>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</si>
  <si>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</si>
  <si>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</si>
  <si>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</si>
  <si>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</si>
  <si>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</si>
  <si>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</si>
  <si>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</si>
  <si>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</si>
  <si>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</si>
  <si>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</si>
  <si>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</si>
  <si>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</si>
  <si>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</si>
  <si>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</si>
  <si>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</si>
  <si>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</si>
  <si>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</si>
  <si>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</si>
  <si>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</si>
  <si>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</si>
  <si>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</si>
  <si>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</si>
  <si>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</si>
  <si>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</si>
  <si>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</si>
  <si>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</si>
  <si>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</si>
  <si>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</si>
  <si>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</si>
  <si>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</si>
  <si>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</si>
  <si>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</si>
  <si>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</si>
  <si>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</si>
  <si>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</si>
  <si>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</si>
  <si>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</si>
  <si>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</si>
  <si>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</si>
  <si>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</si>
  <si>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</si>
  <si>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</si>
  <si>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</si>
  <si>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</si>
  <si>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</si>
  <si>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</si>
  <si>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</si>
  <si>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</si>
  <si>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</si>
  <si>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</si>
  <si>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</si>
  <si>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</si>
  <si>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</si>
  <si>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</si>
  <si>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</si>
  <si>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</si>
  <si>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</si>
  <si>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</si>
  <si>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</si>
  <si>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</si>
  <si>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</si>
  <si>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</si>
  <si>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</si>
  <si>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</si>
  <si>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</si>
  <si>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</si>
  <si>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</si>
  <si>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</si>
  <si>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</si>
  <si>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</si>
  <si>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</si>
  <si>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</si>
  <si>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</si>
  <si>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</si>
  <si>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</si>
  <si>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</si>
  <si>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</si>
  <si>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</si>
  <si>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</si>
  <si>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</si>
  <si>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</si>
  <si>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</si>
  <si>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</si>
  <si>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</si>
  <si>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</si>
  <si>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</si>
  <si>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</si>
  <si>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</si>
  <si>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</si>
  <si>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</si>
  <si>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</si>
  <si>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</si>
  <si>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</si>
  <si>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</si>
  <si>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</si>
  <si>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</si>
  <si>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</si>
  <si>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</si>
  <si>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</si>
  <si>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</si>
  <si>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</si>
  <si>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</si>
  <si>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</si>
  <si>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</si>
  <si>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</si>
  <si>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</si>
  <si>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</si>
  <si>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</si>
  <si>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</si>
  <si>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</si>
  <si>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</si>
  <si>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</si>
  <si>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</si>
  <si>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</si>
  <si>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</si>
  <si>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</si>
  <si>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</si>
  <si>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</si>
  <si>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</si>
  <si>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</si>
  <si>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</si>
  <si>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</si>
  <si>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</si>
  <si>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</si>
  <si>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</si>
  <si>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</si>
  <si>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</si>
  <si>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</si>
  <si>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</si>
  <si>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</si>
  <si>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</si>
  <si>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</si>
  <si>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</si>
  <si>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</si>
  <si>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</si>
  <si>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</si>
  <si>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</si>
  <si>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</si>
  <si>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</si>
  <si>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</si>
  <si>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</si>
  <si>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</si>
  <si>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</si>
  <si>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</si>
  <si>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</si>
  <si>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</si>
  <si>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</si>
  <si>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</si>
  <si>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</si>
  <si>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</si>
  <si>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</si>
  <si>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</si>
  <si>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</si>
  <si>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</si>
  <si>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</si>
  <si>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</si>
  <si>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</si>
  <si>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</si>
  <si>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</si>
  <si>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</si>
  <si>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</si>
  <si>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</si>
  <si>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</si>
  <si>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</si>
  <si>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</si>
  <si>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</si>
  <si>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</si>
  <si>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</si>
  <si>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</si>
  <si>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</si>
  <si>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</si>
  <si>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</si>
  <si>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</si>
  <si>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</si>
  <si>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</si>
  <si>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</si>
  <si>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</si>
  <si>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</si>
  <si>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</si>
  <si>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</si>
  <si>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</si>
  <si>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</si>
  <si>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</si>
  <si>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</si>
  <si>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</si>
  <si>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</si>
  <si>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</si>
  <si>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</si>
  <si>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</si>
  <si>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</si>
  <si>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</si>
  <si>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</si>
  <si>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</si>
  <si>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</si>
  <si>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</si>
  <si>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</si>
  <si>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</si>
  <si>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</si>
  <si>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</si>
  <si>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</si>
  <si>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</si>
  <si>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</si>
  <si>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</si>
  <si>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</si>
  <si>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</si>
  <si>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</si>
  <si>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</si>
  <si>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</si>
  <si>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</si>
  <si>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</si>
  <si>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</si>
  <si>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</si>
  <si>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</si>
  <si>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</si>
  <si>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</si>
  <si>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</si>
  <si>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</si>
  <si>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</si>
  <si>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</si>
  <si>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</si>
  <si>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</si>
  <si>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</si>
  <si>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</si>
  <si>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</si>
  <si>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</si>
  <si>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</si>
  <si>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</si>
  <si>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</si>
  <si>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</si>
  <si>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</si>
  <si>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</si>
  <si>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</si>
  <si>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</si>
  <si>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</si>
  <si>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</si>
  <si>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</si>
  <si>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</si>
  <si>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</si>
  <si>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</si>
  <si>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</si>
  <si>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</si>
  <si>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</si>
  <si>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</si>
  <si>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</si>
  <si>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</si>
  <si>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</si>
  <si>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</si>
  <si>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</si>
  <si>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</si>
  <si>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</si>
  <si>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</si>
  <si>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</si>
  <si>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</si>
  <si>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</si>
  <si>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</si>
  <si>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</si>
  <si>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</si>
  <si>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</si>
  <si>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</si>
  <si>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</si>
  <si>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</si>
  <si>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</si>
  <si>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</si>
  <si>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</si>
  <si>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</si>
  <si>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</si>
  <si>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</si>
  <si>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</si>
  <si>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</si>
  <si>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</si>
  <si>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</si>
  <si>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</si>
  <si>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</si>
  <si>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</si>
  <si>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</si>
  <si>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</si>
  <si>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</si>
  <si>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</si>
  <si>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</si>
  <si>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</si>
  <si>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</si>
  <si>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</si>
  <si>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</si>
  <si>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</si>
  <si>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</si>
  <si>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</si>
  <si>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</si>
  <si>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</si>
  <si>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</si>
  <si>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</si>
  <si>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</si>
  <si>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</si>
  <si>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</si>
  <si>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</si>
  <si>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</si>
  <si>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</si>
  <si>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</si>
  <si>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</si>
  <si>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</si>
  <si>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</si>
  <si>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</si>
  <si>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</si>
  <si>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</si>
  <si>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</si>
  <si>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</si>
  <si>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</si>
  <si>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</si>
  <si>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</si>
  <si>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</si>
  <si>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</si>
  <si>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</si>
  <si>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</si>
  <si>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</si>
  <si>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</si>
  <si>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</si>
  <si>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</si>
  <si>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</si>
  <si>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</si>
  <si>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</si>
  <si>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</si>
  <si>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</si>
  <si>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</si>
  <si>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</si>
  <si>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</si>
  <si>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</si>
  <si>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</si>
  <si>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</si>
  <si>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</si>
  <si>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</si>
  <si>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</si>
  <si>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</si>
  <si>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</si>
  <si>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</si>
  <si>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</si>
  <si>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</si>
  <si>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</si>
  <si>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</si>
  <si>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</si>
  <si>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</si>
  <si>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</si>
  <si>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</si>
  <si>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</si>
  <si>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</si>
  <si>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</si>
  <si>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</si>
  <si>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</si>
  <si>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</si>
  <si>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</si>
  <si>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</si>
  <si>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</si>
  <si>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</si>
  <si>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</si>
  <si>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</si>
  <si>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</si>
  <si>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</si>
  <si>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</si>
  <si>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</si>
  <si>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</si>
  <si>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</si>
  <si>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</si>
  <si>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</si>
  <si>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</si>
  <si>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</si>
  <si>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</si>
  <si>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</si>
  <si>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</si>
  <si>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</si>
  <si>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</si>
  <si>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</si>
  <si>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</si>
  <si>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</si>
  <si>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</si>
  <si>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</si>
  <si>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</si>
  <si>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</si>
  <si>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</si>
  <si>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</si>
  <si>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</si>
  <si>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</si>
  <si>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</si>
  <si>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</si>
  <si>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</si>
  <si>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</si>
  <si>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</si>
  <si>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</si>
  <si>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</si>
  <si>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</si>
  <si>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</si>
  <si>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</si>
  <si>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</si>
  <si>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</si>
  <si>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</si>
  <si>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</si>
  <si>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</si>
  <si>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</si>
  <si>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</si>
  <si>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</si>
  <si>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</si>
  <si>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</si>
  <si>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</si>
  <si>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</si>
  <si>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</si>
  <si>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</si>
  <si>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</si>
  <si>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</si>
  <si>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</si>
  <si>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</si>
  <si>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</si>
  <si>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</si>
  <si>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</si>
  <si>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</si>
  <si>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</si>
  <si>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</si>
  <si>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</si>
  <si>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</si>
  <si>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</si>
  <si>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</si>
  <si>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</si>
  <si>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</si>
  <si>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</si>
  <si>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</si>
  <si>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</si>
  <si>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</si>
  <si>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</si>
  <si>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</si>
  <si>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</si>
  <si>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</si>
  <si>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</si>
  <si>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</si>
  <si>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</si>
  <si>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</si>
  <si>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</si>
  <si>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</si>
  <si>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</si>
  <si>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</si>
  <si>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</si>
  <si>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</si>
  <si>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</si>
  <si>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</si>
  <si>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</si>
  <si>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</si>
  <si>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</si>
  <si>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</si>
  <si>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</si>
  <si>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</si>
  <si>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</si>
  <si>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</si>
  <si>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</si>
  <si>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</si>
  <si>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</si>
  <si>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</si>
  <si>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</si>
  <si>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</si>
  <si>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</si>
  <si>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</si>
  <si>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</si>
  <si>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</si>
  <si>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</si>
  <si>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</si>
  <si>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</si>
  <si>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</si>
  <si>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</si>
  <si>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</si>
  <si>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</si>
  <si>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</si>
  <si>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</si>
  <si>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</si>
  <si>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</si>
  <si>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</si>
  <si>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</si>
  <si>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</si>
  <si>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</si>
  <si>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</si>
  <si>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</si>
  <si>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</si>
  <si>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</si>
  <si>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</si>
  <si>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</si>
  <si>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</si>
  <si>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</si>
  <si>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</si>
  <si>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</si>
  <si>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</si>
  <si>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</si>
  <si>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</si>
  <si>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</si>
  <si>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</si>
  <si>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</si>
  <si>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</si>
  <si>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</si>
  <si>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</si>
  <si>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</si>
  <si>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</si>
  <si>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</si>
  <si>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</si>
  <si>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</si>
  <si>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</si>
  <si>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</si>
  <si>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</si>
  <si>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</si>
  <si>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</si>
  <si>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</si>
  <si>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</si>
  <si>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</si>
  <si>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</si>
  <si>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</si>
  <si>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</si>
  <si>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</si>
  <si>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</si>
  <si>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</si>
  <si>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</si>
  <si>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</si>
  <si>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</si>
  <si>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</si>
  <si>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</si>
  <si>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</si>
  <si>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</si>
  <si>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</si>
  <si>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</si>
  <si>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</si>
  <si>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</si>
  <si>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</si>
  <si>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</si>
  <si>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</si>
  <si>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</si>
  <si>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</si>
  <si>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</si>
  <si>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</si>
  <si>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</si>
  <si>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</si>
  <si>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</si>
  <si>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</si>
  <si>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</si>
  <si>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</si>
  <si>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</si>
  <si>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</si>
  <si>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</si>
  <si>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</si>
  <si>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</si>
  <si>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</si>
  <si>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</si>
  <si>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</si>
  <si>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</si>
  <si>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</si>
  <si>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</si>
  <si>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</si>
  <si>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</si>
  <si>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</si>
  <si>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</si>
  <si>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</si>
  <si>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</si>
  <si>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</si>
  <si>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</si>
  <si>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</si>
  <si>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</si>
  <si>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</si>
  <si>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</si>
  <si>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</si>
  <si>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</si>
  <si>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</si>
  <si>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</si>
  <si>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</si>
  <si>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</si>
  <si>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</si>
  <si>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</si>
  <si>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</si>
  <si>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</si>
  <si>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</si>
  <si>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</si>
  <si>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</si>
  <si>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</si>
  <si>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</si>
  <si>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</si>
  <si>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</si>
  <si>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</si>
  <si>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</si>
  <si>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</si>
  <si>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</si>
  <si>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</si>
  <si>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</si>
  <si>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</si>
  <si>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</si>
  <si>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</si>
  <si>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</si>
  <si>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</si>
  <si>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</si>
  <si>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</si>
  <si>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</si>
  <si>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</si>
  <si>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</si>
  <si>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</si>
  <si>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</si>
  <si>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</si>
  <si>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</si>
  <si>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</si>
  <si>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</si>
  <si>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</si>
  <si>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</si>
  <si>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</si>
  <si>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</si>
  <si>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</si>
  <si>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</si>
  <si>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</si>
  <si>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</si>
  <si>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</si>
  <si>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</si>
  <si>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</si>
  <si>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</si>
  <si>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</si>
  <si>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</si>
  <si>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</si>
  <si>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</si>
  <si>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</si>
  <si>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</si>
  <si>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</si>
  <si>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</si>
  <si>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</si>
  <si>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</si>
  <si>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</si>
  <si>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</si>
  <si>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</si>
  <si>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</si>
  <si>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</si>
  <si>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</si>
  <si>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</si>
  <si>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</si>
  <si>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</si>
  <si>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</si>
  <si>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</si>
  <si>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</si>
  <si>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</si>
  <si>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</si>
  <si>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</si>
  <si>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</si>
  <si>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</si>
  <si>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</si>
  <si>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</si>
  <si>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</si>
  <si>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</si>
  <si>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</si>
  <si>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</si>
  <si>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</si>
  <si>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</si>
  <si>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</si>
  <si>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</si>
  <si>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</si>
  <si>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</si>
  <si>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</si>
  <si>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</si>
  <si>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</si>
  <si>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</si>
  <si>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</si>
  <si>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</si>
  <si>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</si>
  <si>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</si>
  <si>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</si>
  <si>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</si>
  <si>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</si>
  <si>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</si>
  <si>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</si>
  <si>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</si>
  <si>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</si>
  <si>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</si>
  <si>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</si>
  <si>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</si>
  <si>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</si>
  <si>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</si>
  <si>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</si>
  <si>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</si>
  <si>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</si>
  <si>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</si>
  <si>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</si>
  <si>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</si>
  <si>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</si>
  <si>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</si>
  <si>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</si>
  <si>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</si>
  <si>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</si>
  <si>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</si>
  <si>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</si>
  <si>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</si>
  <si>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</si>
  <si>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</si>
  <si>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</si>
  <si>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</si>
  <si>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</si>
  <si>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</si>
  <si>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</si>
  <si>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</si>
  <si>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</si>
  <si>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</si>
  <si>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</si>
  <si>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</si>
  <si>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</si>
  <si>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</si>
  <si>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</si>
  <si>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</si>
  <si>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</si>
  <si>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</si>
  <si>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</si>
  <si>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</si>
  <si>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</si>
  <si>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</si>
  <si>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</si>
  <si>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</si>
  <si>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</si>
  <si>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</si>
  <si>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</si>
  <si>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</si>
  <si>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</si>
  <si>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</si>
  <si>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</si>
  <si>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</si>
  <si>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</si>
  <si>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</si>
  <si>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</si>
  <si>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</si>
  <si>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</si>
  <si>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</si>
  <si>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</si>
  <si>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</si>
  <si>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</si>
  <si>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</si>
  <si>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</si>
  <si>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</si>
  <si>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</si>
  <si>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</si>
  <si>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</si>
  <si>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</si>
  <si>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</si>
  <si>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</si>
  <si>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</si>
  <si>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</si>
  <si>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</si>
  <si>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</si>
  <si>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</si>
  <si>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</si>
  <si>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</si>
  <si>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</si>
  <si>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</si>
  <si>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</si>
  <si>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</si>
  <si>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</si>
  <si>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</si>
  <si>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</si>
  <si>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</si>
  <si>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</si>
  <si>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</si>
  <si>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</si>
  <si>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</si>
  <si>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</si>
  <si>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</si>
  <si>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</si>
  <si>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</si>
  <si>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</si>
  <si>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</si>
  <si>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</si>
  <si>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</si>
  <si>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</si>
  <si>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</si>
  <si>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</si>
  <si>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</si>
  <si>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</si>
  <si>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</si>
  <si>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</si>
  <si>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</si>
  <si>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</si>
  <si>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</si>
  <si>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</si>
  <si>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</si>
  <si>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</si>
  <si>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</si>
  <si>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</si>
  <si>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</si>
  <si>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</si>
  <si>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</si>
  <si>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</si>
  <si>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</si>
  <si>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</si>
  <si>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</si>
  <si>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</si>
  <si>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</si>
  <si>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</si>
  <si>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</si>
  <si>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</si>
  <si>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</si>
  <si>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</si>
  <si>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</si>
  <si>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</si>
  <si>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</si>
  <si>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</si>
  <si>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</si>
  <si>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</si>
  <si>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</si>
  <si>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</si>
  <si>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</si>
  <si>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</si>
  <si>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</si>
  <si>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</si>
  <si>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</si>
  <si>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</si>
  <si>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</si>
  <si>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</si>
  <si>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</si>
  <si>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</si>
  <si>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</si>
  <si>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</si>
  <si>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</si>
  <si>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</si>
  <si>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</si>
  <si>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</si>
  <si>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</si>
  <si>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</si>
  <si>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</si>
  <si>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</si>
  <si>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</si>
  <si>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</si>
  <si>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</si>
  <si>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</si>
  <si>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</si>
  <si>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</si>
  <si>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</si>
  <si>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</si>
  <si>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</si>
  <si>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</si>
  <si>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</si>
  <si>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</si>
  <si>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</si>
  <si>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</si>
  <si>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</si>
  <si>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</si>
  <si>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</si>
  <si>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</si>
  <si>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</si>
  <si>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</si>
  <si>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</si>
  <si>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</si>
  <si>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</si>
  <si>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</si>
  <si>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</si>
  <si>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</si>
  <si>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</si>
  <si>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</si>
  <si>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</si>
  <si>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</si>
  <si>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</si>
  <si>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</si>
  <si>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</si>
  <si>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</si>
  <si>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</si>
  <si>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</si>
  <si>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</si>
  <si>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</si>
  <si>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</si>
  <si>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</si>
  <si>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</si>
  <si>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</si>
  <si>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</si>
  <si>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</si>
  <si>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</si>
  <si>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</si>
  <si>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</si>
  <si>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</si>
  <si>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</si>
  <si>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</si>
  <si>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</si>
  <si>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</si>
  <si>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</si>
  <si>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</si>
  <si>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</si>
  <si>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</si>
  <si>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</si>
  <si>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</si>
  <si>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</si>
  <si>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</si>
  <si>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</si>
  <si>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</si>
  <si>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</si>
  <si>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</si>
  <si>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</si>
  <si>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</si>
  <si>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</si>
  <si>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</si>
  <si>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</si>
  <si>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</si>
  <si>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</si>
  <si>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</si>
  <si>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</si>
  <si>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</si>
  <si>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</si>
  <si>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</si>
  <si>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</si>
  <si>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</si>
  <si>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</si>
  <si>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</si>
  <si>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</si>
  <si>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</si>
  <si>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</si>
  <si>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</si>
  <si>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</si>
  <si>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</si>
  <si>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</si>
  <si>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</si>
  <si>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</si>
  <si>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</si>
  <si>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</si>
  <si>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</si>
  <si>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</si>
  <si>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</si>
  <si>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</si>
  <si>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</si>
  <si>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</si>
  <si>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</si>
  <si>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</si>
  <si>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</si>
  <si>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</si>
  <si>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</si>
  <si>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</si>
  <si>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</si>
  <si>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</si>
  <si>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</si>
  <si>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</si>
  <si>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</si>
  <si>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</si>
  <si>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</si>
  <si>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</si>
  <si>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</si>
  <si>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</si>
  <si>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</si>
  <si>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</si>
  <si>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</si>
  <si>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</si>
  <si>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</si>
  <si>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</si>
  <si>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</si>
  <si>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</si>
  <si>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</si>
  <si>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</si>
  <si>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</si>
  <si>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</si>
  <si>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</si>
  <si>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</si>
  <si>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</si>
  <si>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</si>
  <si>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</si>
  <si>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</si>
  <si>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</si>
  <si>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</si>
  <si>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</si>
  <si>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</si>
  <si>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</si>
  <si>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</si>
  <si>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</si>
  <si>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</si>
  <si>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</si>
  <si>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</si>
  <si>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</si>
  <si>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</si>
  <si>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</si>
  <si>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</si>
  <si>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</si>
  <si>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</si>
  <si>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</si>
  <si>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</si>
  <si>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</si>
  <si>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</si>
  <si>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</si>
  <si>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</si>
  <si>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</si>
  <si>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</si>
  <si>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</si>
  <si>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</si>
  <si>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</si>
  <si>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</si>
  <si>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</si>
  <si>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</si>
  <si>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</si>
  <si>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</si>
  <si>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</si>
  <si>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</si>
  <si>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</si>
  <si>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</si>
  <si>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</si>
  <si>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</si>
  <si>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</si>
  <si>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</si>
  <si>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</si>
  <si>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</si>
  <si>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</si>
  <si>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</si>
  <si>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</si>
  <si>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</si>
  <si>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</si>
  <si>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</si>
  <si>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</si>
  <si>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</si>
  <si>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</si>
  <si>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</si>
  <si>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</si>
  <si>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</si>
  <si>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</si>
  <si>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</si>
  <si>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</si>
  <si>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</si>
  <si>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</si>
  <si>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</si>
  <si>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</si>
  <si>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</si>
  <si>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</si>
  <si>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</si>
  <si>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</si>
  <si>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</si>
  <si>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</si>
  <si>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</si>
  <si>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</si>
  <si>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</si>
  <si>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</si>
  <si>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</si>
  <si>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</si>
  <si>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</si>
  <si>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</si>
  <si>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</si>
  <si>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</si>
  <si>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</si>
  <si>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</si>
  <si>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</si>
  <si>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</si>
  <si>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</si>
  <si>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</si>
  <si>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</si>
  <si>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</si>
  <si>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</si>
  <si>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</si>
  <si>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</si>
  <si>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</si>
  <si>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</si>
  <si>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</si>
  <si>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</si>
  <si>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</si>
  <si>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</si>
  <si>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</si>
  <si>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</si>
  <si>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</si>
  <si>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</si>
  <si>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</si>
  <si>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</si>
  <si>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</si>
  <si>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</si>
  <si>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</si>
  <si>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</si>
  <si>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</si>
  <si>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</si>
  <si>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</si>
  <si>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</si>
  <si>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</si>
  <si>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</si>
  <si>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</si>
  <si>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</si>
  <si>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</si>
  <si>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</si>
  <si>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</si>
  <si>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</si>
  <si>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</si>
  <si>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</si>
  <si>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</si>
  <si>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</si>
  <si>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</si>
  <si>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</si>
  <si>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</si>
  <si>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</si>
  <si>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</si>
  <si>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</si>
  <si>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</si>
  <si>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</si>
  <si>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</si>
  <si>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</si>
  <si>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</si>
  <si>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</si>
  <si>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</si>
  <si>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</si>
  <si>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</si>
  <si>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</si>
  <si>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</si>
  <si>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</si>
  <si>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</si>
  <si>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</si>
  <si>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</si>
  <si>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</si>
  <si>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</si>
  <si>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</si>
  <si>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</si>
  <si>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</si>
  <si>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</si>
  <si>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</si>
  <si>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</si>
  <si>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</si>
  <si>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</si>
  <si>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</si>
  <si>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</si>
  <si>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</si>
  <si>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</si>
  <si>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</si>
  <si>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</si>
  <si>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</si>
  <si>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</si>
  <si>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</si>
  <si>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</si>
  <si>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</si>
  <si>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</si>
  <si>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</si>
  <si>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</si>
  <si>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</si>
  <si>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</si>
  <si>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</si>
  <si>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</si>
  <si>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</si>
  <si>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</si>
  <si>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</si>
  <si>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</si>
  <si>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</si>
  <si>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</si>
  <si>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</si>
  <si>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</si>
  <si>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</si>
  <si>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</si>
  <si>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</si>
  <si>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</si>
  <si>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</si>
  <si>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</si>
  <si>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</si>
  <si>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</si>
  <si>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</si>
  <si>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</si>
  <si>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</si>
  <si>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</si>
  <si>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</si>
  <si>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</si>
  <si>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</si>
  <si>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</si>
  <si>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</si>
  <si>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</si>
  <si>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</si>
  <si>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</si>
  <si>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</si>
  <si>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</si>
  <si>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</si>
  <si>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</si>
  <si>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</si>
  <si>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</si>
  <si>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</si>
  <si>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</si>
  <si>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</si>
  <si>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</si>
  <si>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</si>
  <si>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</si>
  <si>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</si>
  <si>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</si>
  <si>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</si>
  <si>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</si>
  <si>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</si>
  <si>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</si>
  <si>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</si>
  <si>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</si>
  <si>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</si>
  <si>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</si>
  <si>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</si>
  <si>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</si>
  <si>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</si>
  <si>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</si>
  <si>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</si>
  <si>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</si>
  <si>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</si>
  <si>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</si>
  <si>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</si>
  <si>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</si>
  <si>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</si>
  <si>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</si>
  <si>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</si>
  <si>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</si>
  <si>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</si>
  <si>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</si>
  <si>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</si>
  <si>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</si>
  <si>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</si>
  <si>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</si>
  <si>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</si>
  <si>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</si>
  <si>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</si>
  <si>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</si>
  <si>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</si>
  <si>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</si>
  <si>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</si>
  <si>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</si>
  <si>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</si>
  <si>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</si>
  <si>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</si>
  <si>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</si>
  <si>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</si>
  <si>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</si>
  <si>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</si>
  <si>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</si>
  <si>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</si>
  <si>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</si>
  <si>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</si>
  <si>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</si>
  <si>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</si>
  <si>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</si>
  <si>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</si>
  <si>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</si>
  <si>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</si>
  <si>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</si>
  <si>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</si>
  <si>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</si>
  <si>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</si>
  <si>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</si>
  <si>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</si>
  <si>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</si>
  <si>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</si>
  <si>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</si>
  <si>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</si>
  <si>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</si>
  <si>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</si>
  <si>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</si>
  <si>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</si>
  <si>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</si>
  <si>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</si>
  <si>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</si>
  <si>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</si>
  <si>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</si>
  <si>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</si>
  <si>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</si>
  <si>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</si>
  <si>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</si>
  <si>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</si>
  <si>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</si>
  <si>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</si>
  <si>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</si>
  <si>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</si>
  <si>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</si>
  <si>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</si>
  <si>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</si>
  <si>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</si>
  <si>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</si>
  <si>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</si>
  <si>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</si>
  <si>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</si>
  <si>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</si>
  <si>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</si>
  <si>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</si>
  <si>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</si>
  <si>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</si>
  <si>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</si>
  <si>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</si>
  <si>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</si>
  <si>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</si>
  <si>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</si>
  <si>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</si>
  <si>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</si>
  <si>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</si>
  <si>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</si>
  <si>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</si>
  <si>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</si>
  <si>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</si>
  <si>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</si>
  <si>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</si>
  <si>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</si>
  <si>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</si>
  <si>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</si>
  <si>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</si>
  <si>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</si>
  <si>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</si>
  <si>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</si>
  <si>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</si>
  <si>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</si>
  <si>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</si>
  <si>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</si>
  <si>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</si>
  <si>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</si>
  <si>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</si>
  <si>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</si>
  <si>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</si>
  <si>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</si>
  <si>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</si>
  <si>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</si>
  <si>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</si>
  <si>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</si>
  <si>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</si>
  <si>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</si>
  <si>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</si>
  <si>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</si>
  <si>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</si>
  <si>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</si>
  <si>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</si>
  <si>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</si>
  <si>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</si>
  <si>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</si>
  <si>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</si>
  <si>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</si>
  <si>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</si>
  <si>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</si>
  <si>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</si>
  <si>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</si>
  <si>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</si>
  <si>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</si>
  <si>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</si>
  <si>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</si>
  <si>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</si>
  <si>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</si>
  <si>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</si>
  <si>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</si>
  <si>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</si>
  <si>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</si>
  <si>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</si>
  <si>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</si>
  <si>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</si>
  <si>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</si>
  <si>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</si>
  <si>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</si>
  <si>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</si>
  <si>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</si>
  <si>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</si>
  <si>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</si>
  <si>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</si>
  <si>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</si>
  <si>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</si>
  <si>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</si>
  <si>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</si>
  <si>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</si>
  <si>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</si>
  <si>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</si>
  <si>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</si>
  <si>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</si>
  <si>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</si>
  <si>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</si>
  <si>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</si>
  <si>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</si>
  <si>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</si>
  <si>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</si>
  <si>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</si>
  <si>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</si>
  <si>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</si>
  <si>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</si>
  <si>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</si>
  <si>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</si>
  <si>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</si>
  <si>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</si>
  <si>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</si>
  <si>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</si>
  <si>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</si>
  <si>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</si>
  <si>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</si>
  <si>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</si>
  <si>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</si>
  <si>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</si>
  <si>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</si>
  <si>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</si>
  <si>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</si>
  <si>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</si>
  <si>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</si>
  <si>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</si>
  <si>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</si>
  <si>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</si>
  <si>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</si>
  <si>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</si>
  <si>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</si>
  <si>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</si>
  <si>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</si>
  <si>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</si>
  <si>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</si>
  <si>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</si>
  <si>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</si>
  <si>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</si>
  <si>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</si>
  <si>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</si>
  <si>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</si>
  <si>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</si>
  <si>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</si>
  <si>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</si>
  <si>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</si>
  <si>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</si>
  <si>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</si>
  <si>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</si>
  <si>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</si>
  <si>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</si>
  <si>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</si>
  <si>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</si>
  <si>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</si>
  <si>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</si>
  <si>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</si>
  <si>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</si>
  <si>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</si>
  <si>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</si>
  <si>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</si>
  <si>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</si>
  <si>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</si>
  <si>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</si>
  <si>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</si>
  <si>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</si>
  <si>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</si>
  <si>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</si>
  <si>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</si>
  <si>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</si>
  <si>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</si>
  <si>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</si>
  <si>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</si>
  <si>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</si>
  <si>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</si>
  <si>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</si>
  <si>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</si>
  <si>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</si>
  <si>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</si>
  <si>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</si>
  <si>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</si>
  <si>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</si>
  <si>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</si>
  <si>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</si>
  <si>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</si>
  <si>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</si>
  <si>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</si>
  <si>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</si>
  <si>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</si>
  <si>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</si>
  <si>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</si>
  <si>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</si>
  <si>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</si>
  <si>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</si>
  <si>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</si>
  <si>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</si>
  <si>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</si>
  <si>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</si>
  <si>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</si>
  <si>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</si>
  <si>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</si>
  <si>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</si>
  <si>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</si>
  <si>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</si>
  <si>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</si>
  <si>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</si>
  <si>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</si>
  <si>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</si>
  <si>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</si>
  <si>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</si>
  <si>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</si>
  <si>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</si>
  <si>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</si>
  <si>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</si>
  <si>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</si>
  <si>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</si>
  <si>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</si>
  <si>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</si>
  <si>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</si>
  <si>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</si>
  <si>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</si>
  <si>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</si>
  <si>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</si>
  <si>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</si>
  <si>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</si>
  <si>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</si>
  <si>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</si>
  <si>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</si>
  <si>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</si>
  <si>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</si>
  <si>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</si>
  <si>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</si>
  <si>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</si>
  <si>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</si>
  <si>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</si>
  <si>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</si>
  <si>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</si>
  <si>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</si>
  <si>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</si>
  <si>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</si>
  <si>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</si>
  <si>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</si>
  <si>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</si>
  <si>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</si>
  <si>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</si>
  <si>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</si>
  <si>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</si>
  <si>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</si>
  <si>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</si>
  <si>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</si>
  <si>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</si>
  <si>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</si>
  <si>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</si>
  <si>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</si>
  <si>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</si>
  <si>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</si>
  <si>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</si>
  <si>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</si>
  <si>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</si>
  <si>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</si>
  <si>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</si>
  <si>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</si>
  <si>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</si>
  <si>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</si>
  <si>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</si>
  <si>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</si>
  <si>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</si>
  <si>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</si>
  <si>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</si>
  <si>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</si>
  <si>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</si>
  <si>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</si>
  <si>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</si>
  <si>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</si>
  <si>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</si>
  <si>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</si>
  <si>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</si>
  <si>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</si>
  <si>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</si>
  <si>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</si>
  <si>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</si>
  <si>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</si>
  <si>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</si>
  <si>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</si>
  <si>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</si>
  <si>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</si>
  <si>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</si>
  <si>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</si>
  <si>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</si>
  <si>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</si>
  <si>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</si>
  <si>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</si>
  <si>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</si>
  <si>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</si>
  <si>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</si>
  <si>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</si>
  <si>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</si>
  <si>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</si>
  <si>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</si>
  <si>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</si>
  <si>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</si>
  <si>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</si>
  <si>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</si>
  <si>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</si>
  <si>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</si>
  <si>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</si>
  <si>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</si>
  <si>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</si>
  <si>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</si>
  <si>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</si>
  <si>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</si>
  <si>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</si>
  <si>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</si>
  <si>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</si>
  <si>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</si>
  <si>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</si>
  <si>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</si>
  <si>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</si>
  <si>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</si>
  <si>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</si>
  <si>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</si>
  <si>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</si>
  <si>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</si>
  <si>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</si>
  <si>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</si>
  <si>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</si>
  <si>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</si>
  <si>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</si>
  <si>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</si>
  <si>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</si>
  <si>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</si>
  <si>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</si>
  <si>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</si>
  <si>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</si>
  <si>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</si>
  <si>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</si>
  <si>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</si>
  <si>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</si>
  <si>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</si>
  <si>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</si>
  <si>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</si>
  <si>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</si>
  <si>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</si>
  <si>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</si>
  <si>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</si>
  <si>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</si>
  <si>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</si>
  <si>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</si>
  <si>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</si>
  <si>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</si>
  <si>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</si>
  <si>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</si>
  <si>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</si>
  <si>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</si>
  <si>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</si>
  <si>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</si>
  <si>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</si>
  <si>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</si>
  <si>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</si>
  <si>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</si>
  <si>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</si>
  <si>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</si>
  <si>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</si>
  <si>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</si>
  <si>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</si>
  <si>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</si>
  <si>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</si>
  <si>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</si>
  <si>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</si>
  <si>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</si>
  <si>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</si>
  <si>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</si>
  <si>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</si>
  <si>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</si>
  <si>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</si>
  <si>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</si>
  <si>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</si>
  <si>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</si>
  <si>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</si>
  <si>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</si>
  <si>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</si>
  <si>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</si>
  <si>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</si>
  <si>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</si>
  <si>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</si>
  <si>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</si>
  <si>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</si>
  <si>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</si>
  <si>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</si>
  <si>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</si>
  <si>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</si>
  <si>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</si>
  <si>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</si>
  <si>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</si>
  <si>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</si>
  <si>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</si>
  <si>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</si>
  <si>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</si>
  <si>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</si>
  <si>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</si>
  <si>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</si>
  <si>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</si>
  <si>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</si>
  <si>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</si>
  <si>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</si>
  <si>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</si>
  <si>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</si>
  <si>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</si>
  <si>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</si>
  <si>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</si>
  <si>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</si>
  <si>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</si>
  <si>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</si>
  <si>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</si>
  <si>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</si>
  <si>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</si>
  <si>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</si>
  <si>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</si>
  <si>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</si>
  <si>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</si>
  <si>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</si>
  <si>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</si>
  <si>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</si>
  <si>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</si>
  <si>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</si>
  <si>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</si>
  <si>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</si>
  <si>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</si>
  <si>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</si>
  <si>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</si>
  <si>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</si>
  <si>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</si>
  <si>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</si>
  <si>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</si>
  <si>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</si>
  <si>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</si>
  <si>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</si>
  <si>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</si>
  <si>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</si>
  <si>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</si>
  <si>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</si>
  <si>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</si>
  <si>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</si>
  <si>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</si>
  <si>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</si>
  <si>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</si>
  <si>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</si>
  <si>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</si>
  <si>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</si>
  <si>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</si>
  <si>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</si>
  <si>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</si>
  <si>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</si>
  <si>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</si>
  <si>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</si>
  <si>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</si>
  <si>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</si>
  <si>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</si>
  <si>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</si>
  <si>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</si>
  <si>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</si>
  <si>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</si>
  <si>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</si>
  <si>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</si>
  <si>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</si>
  <si>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</si>
  <si>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</si>
  <si>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</si>
  <si>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</si>
  <si>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</si>
  <si>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</si>
  <si>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</si>
  <si>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</si>
  <si>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</si>
  <si>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</si>
  <si>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</si>
  <si>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</si>
  <si>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</si>
  <si>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</si>
  <si>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</si>
  <si>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</si>
  <si>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</si>
  <si>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</si>
  <si>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</si>
  <si>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</si>
  <si>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</si>
  <si>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</si>
  <si>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</si>
  <si>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</si>
  <si>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</si>
  <si>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</si>
  <si>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</si>
  <si>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</si>
  <si>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</si>
  <si>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</si>
  <si>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</si>
  <si>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</si>
  <si>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</si>
  <si>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</si>
  <si>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</si>
  <si>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</si>
  <si>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</si>
  <si>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</si>
  <si>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</si>
  <si>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</si>
  <si>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</si>
  <si>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</si>
  <si>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</si>
  <si>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</si>
  <si>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</si>
  <si>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</si>
  <si>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</si>
  <si>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</si>
  <si>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</si>
  <si>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</si>
  <si>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</si>
  <si>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</si>
  <si>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</si>
  <si>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</si>
  <si>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</si>
  <si>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</si>
  <si>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</si>
  <si>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</si>
  <si>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</si>
  <si>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</si>
  <si>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</si>
  <si>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</si>
  <si>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</si>
  <si>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</si>
  <si>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</si>
  <si>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</si>
  <si>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</si>
  <si>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</si>
  <si>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</si>
  <si>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</si>
  <si>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</si>
  <si>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</si>
  <si>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</si>
  <si>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</si>
  <si>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</si>
  <si>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</si>
  <si>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</si>
  <si>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</si>
  <si>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</si>
  <si>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</si>
  <si>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</si>
  <si>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</si>
  <si>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</si>
  <si>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</si>
  <si>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</si>
  <si>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</si>
  <si>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</si>
  <si>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</si>
  <si>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</si>
  <si>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</si>
  <si>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</si>
  <si>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</si>
  <si>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</si>
  <si>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</si>
  <si>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</si>
  <si>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</si>
  <si>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</si>
  <si>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</si>
  <si>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</si>
  <si>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</si>
  <si>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</si>
  <si>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</si>
  <si>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</si>
  <si>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</si>
  <si>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</si>
  <si>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</si>
  <si>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</si>
  <si>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</si>
  <si>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</si>
  <si>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</si>
  <si>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</si>
  <si>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</si>
  <si>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</si>
  <si>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</si>
  <si>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</si>
  <si>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</si>
  <si>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</si>
  <si>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</si>
  <si>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</si>
  <si>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</si>
  <si>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</si>
  <si>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</si>
  <si>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</si>
  <si>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</si>
  <si>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</si>
  <si>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</si>
  <si>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</si>
  <si>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</si>
  <si>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</si>
  <si>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</si>
  <si>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</si>
  <si>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</si>
  <si>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</si>
  <si>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</si>
  <si>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</si>
  <si>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</si>
  <si>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</si>
  <si>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</si>
  <si>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</si>
  <si>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</si>
  <si>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</si>
  <si>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</si>
  <si>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</si>
  <si>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</si>
  <si>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</si>
  <si>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</si>
  <si>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</si>
  <si>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</si>
  <si>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</si>
  <si>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</si>
  <si>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</si>
  <si>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</si>
  <si>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</si>
  <si>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</si>
  <si>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</si>
  <si>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</si>
  <si>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</si>
  <si>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</si>
  <si>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</si>
  <si>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</si>
  <si>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</si>
  <si>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</si>
  <si>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</si>
  <si>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</si>
  <si>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</si>
  <si>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</si>
  <si>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</si>
  <si>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</si>
  <si>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</si>
  <si>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</si>
  <si>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</si>
  <si>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</si>
  <si>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</si>
  <si>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</si>
  <si>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</si>
  <si>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</si>
  <si>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</si>
  <si>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</si>
  <si>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</si>
  <si>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</si>
  <si>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</si>
  <si>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</si>
  <si>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</si>
  <si>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</si>
  <si>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</si>
  <si>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</si>
  <si>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</si>
  <si>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</si>
  <si>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</si>
  <si>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</si>
  <si>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</si>
  <si>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</si>
  <si>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</si>
  <si>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</si>
  <si>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</si>
  <si>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</si>
  <si>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</si>
  <si>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</si>
  <si>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</si>
  <si>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</si>
  <si>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</si>
  <si>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</si>
  <si>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</si>
  <si>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</si>
  <si>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</si>
  <si>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</si>
  <si>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</si>
  <si>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</si>
  <si>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</si>
  <si>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</si>
  <si>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</si>
  <si>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</si>
  <si>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</si>
  <si>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</si>
  <si>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</si>
  <si>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</si>
  <si>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</si>
  <si>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</si>
  <si>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</si>
  <si>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</si>
  <si>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</si>
  <si>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</si>
  <si>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</si>
  <si>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</si>
  <si>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</si>
  <si>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</si>
  <si>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</si>
  <si>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</si>
  <si>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</si>
  <si>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</si>
  <si>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</si>
  <si>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</si>
  <si>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</si>
  <si>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</si>
  <si>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</si>
  <si>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</si>
  <si>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</si>
  <si>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</si>
  <si>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</si>
  <si>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</si>
  <si>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</si>
  <si>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</si>
  <si>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</si>
  <si>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</si>
  <si>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</si>
  <si>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</si>
  <si>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</si>
  <si>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</si>
  <si>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</si>
  <si>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</si>
  <si>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</si>
  <si>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</si>
  <si>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</si>
  <si>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</si>
  <si>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</si>
  <si>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</si>
  <si>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</si>
  <si>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</si>
  <si>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</si>
  <si>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</si>
  <si>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</si>
  <si>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</si>
  <si>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</si>
  <si>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</si>
  <si>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</si>
  <si>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</si>
  <si>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</si>
  <si>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</si>
  <si>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</si>
  <si>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</si>
  <si>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</si>
  <si>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</si>
  <si>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</si>
  <si>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</si>
  <si>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</si>
  <si>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</si>
  <si>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</si>
  <si>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</si>
  <si>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</si>
  <si>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</si>
  <si>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</si>
  <si>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</si>
  <si>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</si>
  <si>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</si>
  <si>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</si>
  <si>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</si>
  <si>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</si>
  <si>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</si>
  <si>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</si>
  <si>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</si>
  <si>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</si>
  <si>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</si>
  <si>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</si>
  <si>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</si>
  <si>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</si>
  <si>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</si>
  <si>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</si>
  <si>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</si>
  <si>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</si>
  <si>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</si>
  <si>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</si>
  <si>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</si>
  <si>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</si>
  <si>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</si>
  <si>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</si>
  <si>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</si>
  <si>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</si>
  <si>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</si>
  <si>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</si>
  <si>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</si>
  <si>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</si>
  <si>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</si>
  <si>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</si>
  <si>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</si>
  <si>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</si>
  <si>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</si>
  <si>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</si>
  <si>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</si>
  <si>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</si>
  <si>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</si>
  <si>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</si>
  <si>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</si>
  <si>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</si>
  <si>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</si>
  <si>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</si>
  <si>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</si>
  <si>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</si>
  <si>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</si>
  <si>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</si>
  <si>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</si>
  <si>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</si>
  <si>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</si>
  <si>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</si>
  <si>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</si>
  <si>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</si>
  <si>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</si>
  <si>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</si>
  <si>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</si>
  <si>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</si>
  <si>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</si>
  <si>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</si>
  <si>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</si>
  <si>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</si>
  <si>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</si>
  <si>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</si>
  <si>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</si>
  <si>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</si>
  <si>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</si>
  <si>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</si>
  <si>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</si>
  <si>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</si>
  <si>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</si>
  <si>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</si>
  <si>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</si>
  <si>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</si>
  <si>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</si>
  <si>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</si>
  <si>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</si>
  <si>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</si>
  <si>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</si>
  <si>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</si>
  <si>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</si>
  <si>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</si>
  <si>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</si>
  <si>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</si>
  <si>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</si>
  <si>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</si>
  <si>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</si>
  <si>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</si>
  <si>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</si>
  <si>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</si>
  <si>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</si>
  <si>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</si>
  <si>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</si>
  <si>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</si>
  <si>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</si>
  <si>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</si>
  <si>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</si>
  <si>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</si>
  <si>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</si>
  <si>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</si>
  <si>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</si>
  <si>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</si>
  <si>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</si>
  <si>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</si>
  <si>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</si>
  <si>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</si>
  <si>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</si>
  <si>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</si>
  <si>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</si>
  <si>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</si>
  <si>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</si>
  <si>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</si>
  <si>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</si>
  <si>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</si>
  <si>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</si>
  <si>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</si>
  <si>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</si>
  <si>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</si>
  <si>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</si>
  <si>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</si>
  <si>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</si>
  <si>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</si>
  <si>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</si>
  <si>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</si>
  <si>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</si>
  <si>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</si>
  <si>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</si>
  <si>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</si>
  <si>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</si>
  <si>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</si>
  <si>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</si>
  <si>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</si>
  <si>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</si>
  <si>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</si>
  <si>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</si>
  <si>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</si>
  <si>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</si>
  <si>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</si>
  <si>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</si>
  <si>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</si>
  <si>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</si>
  <si>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</si>
  <si>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</si>
  <si>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</si>
  <si>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</si>
  <si>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</si>
  <si>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</si>
  <si>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</si>
  <si>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</si>
  <si>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</si>
  <si>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</si>
  <si>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</si>
  <si>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</si>
  <si>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</si>
  <si>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</si>
  <si>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</si>
  <si>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</si>
  <si>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</si>
  <si>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</si>
  <si>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</si>
  <si>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</si>
  <si>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</si>
  <si>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</si>
  <si>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</si>
  <si>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</si>
  <si>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</si>
  <si>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</si>
  <si>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</si>
  <si>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</si>
  <si>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</si>
  <si>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</si>
  <si>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</si>
  <si>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</si>
  <si>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</si>
  <si>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</si>
  <si>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</si>
  <si>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</si>
  <si>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</si>
  <si>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</si>
  <si>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</si>
  <si>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</si>
  <si>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</si>
  <si>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</si>
  <si>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</si>
  <si>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</si>
  <si>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</si>
  <si>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</si>
  <si>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</si>
  <si>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</si>
  <si>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</si>
  <si>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</si>
  <si>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</si>
  <si>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</si>
  <si>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</si>
  <si>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</si>
  <si>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</si>
  <si>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</si>
  <si>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</si>
  <si>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</si>
  <si>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</si>
  <si>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</si>
  <si>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</si>
  <si>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</si>
  <si>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</si>
  <si>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</si>
  <si>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</si>
  <si>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</si>
  <si>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</si>
  <si>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</si>
  <si>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</si>
  <si>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</si>
  <si>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</si>
  <si>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</si>
  <si>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</si>
  <si>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</si>
  <si>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</si>
  <si>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</si>
  <si>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</si>
  <si>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</si>
  <si>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</si>
  <si>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</si>
  <si>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</si>
  <si>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</si>
  <si>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</si>
  <si>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</si>
  <si>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</si>
  <si>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</si>
  <si>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</si>
  <si>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</si>
  <si>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</si>
  <si>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</si>
  <si>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</si>
  <si>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</si>
  <si>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</si>
  <si>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</si>
  <si>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</si>
  <si>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</si>
  <si>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</si>
  <si>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</si>
  <si>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</si>
  <si>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</si>
  <si>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</si>
  <si>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</si>
  <si>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</si>
  <si>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</si>
  <si>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</si>
  <si>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</si>
  <si>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</si>
  <si>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</si>
  <si>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</si>
  <si>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</si>
  <si>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</si>
  <si>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</si>
  <si>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</si>
  <si>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</si>
  <si>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</si>
  <si>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</si>
  <si>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</si>
  <si>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</si>
  <si>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</si>
  <si>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</si>
  <si>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</si>
  <si>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</si>
  <si>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</si>
  <si>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</si>
  <si>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</si>
  <si>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</si>
  <si>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</si>
  <si>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</si>
  <si>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</si>
  <si>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</si>
  <si>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</si>
  <si>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</si>
  <si>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</si>
  <si>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</si>
  <si>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</si>
  <si>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</si>
  <si>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</si>
  <si>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</si>
  <si>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</si>
  <si>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</si>
  <si>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</si>
  <si>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</si>
  <si>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</si>
  <si>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</si>
  <si>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</si>
  <si>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</si>
  <si>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</si>
  <si>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</si>
  <si>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</si>
  <si>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</si>
  <si>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</si>
  <si>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</si>
  <si>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</si>
  <si>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</si>
  <si>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</si>
  <si>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</si>
  <si>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</si>
  <si>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</si>
  <si>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</si>
  <si>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</si>
  <si>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</si>
  <si>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</si>
  <si>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</si>
  <si>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</si>
  <si>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</si>
  <si>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</si>
  <si>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</si>
  <si>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</si>
  <si>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</si>
  <si>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</si>
  <si>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</si>
  <si>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</si>
  <si>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</si>
  <si>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</si>
  <si>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</si>
  <si>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</si>
  <si>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</si>
  <si>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</si>
  <si>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</si>
  <si>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</si>
  <si>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</si>
  <si>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</si>
  <si>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</si>
  <si>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</si>
  <si>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</si>
  <si>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</si>
  <si>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</si>
  <si>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</si>
  <si>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</si>
  <si>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</si>
  <si>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</si>
  <si>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</si>
  <si>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</si>
  <si>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</si>
  <si>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</si>
  <si>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</si>
  <si>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</si>
  <si>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</si>
  <si>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</si>
  <si>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</si>
  <si>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</si>
  <si>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</si>
  <si>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</si>
  <si>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</si>
  <si>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</si>
  <si>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</si>
  <si>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</si>
  <si>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</si>
  <si>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</si>
  <si>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</si>
  <si>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</si>
  <si>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</si>
  <si>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</si>
  <si>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</si>
  <si>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</si>
  <si>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</si>
  <si>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</si>
  <si>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</si>
  <si>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</si>
  <si>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</si>
  <si>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</si>
  <si>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</si>
  <si>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</si>
  <si>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</si>
  <si>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</si>
  <si>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</si>
  <si>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</si>
  <si>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</si>
  <si>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</si>
  <si>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</si>
  <si>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</si>
  <si>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</si>
  <si>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</si>
  <si>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</si>
  <si>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</si>
  <si>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</si>
  <si>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</si>
  <si>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</si>
  <si>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</si>
  <si>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</si>
  <si>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</si>
  <si>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</si>
  <si>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</si>
  <si>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</si>
  <si>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</si>
  <si>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</si>
  <si>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</si>
  <si>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</si>
  <si>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</si>
  <si>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</si>
  <si>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</si>
  <si>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</si>
  <si>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</si>
  <si>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</si>
  <si>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</si>
  <si>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</si>
  <si>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</si>
  <si>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</si>
  <si>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</si>
  <si>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</si>
  <si>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</si>
  <si>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</si>
  <si>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</si>
  <si>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</si>
  <si>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</si>
  <si>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</si>
  <si>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</si>
  <si>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</si>
  <si>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</si>
  <si>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</si>
  <si>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</si>
  <si>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</si>
  <si>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</si>
  <si>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</si>
  <si>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</si>
  <si>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</si>
  <si>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</si>
  <si>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</si>
  <si>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</si>
  <si>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</si>
  <si>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</si>
  <si>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</si>
  <si>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</si>
  <si>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</si>
  <si>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</si>
  <si>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</si>
  <si>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</si>
  <si>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</si>
  <si>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</si>
  <si>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</si>
  <si>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</si>
  <si>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</si>
  <si>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</si>
  <si>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</si>
  <si>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</si>
  <si>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</si>
  <si>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</si>
  <si>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</si>
  <si>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</si>
  <si>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</si>
  <si>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</si>
  <si>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</si>
  <si>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</si>
  <si>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</si>
  <si>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</si>
  <si>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</si>
  <si>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</si>
  <si>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</si>
  <si>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</si>
  <si>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</si>
  <si>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</si>
  <si>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</si>
  <si>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</si>
  <si>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</si>
  <si>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</si>
  <si>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</si>
  <si>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</si>
  <si>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</si>
  <si>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</si>
  <si>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</si>
  <si>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</si>
  <si>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</si>
  <si>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</si>
  <si>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</si>
  <si>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</si>
  <si>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</si>
  <si>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</si>
  <si>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</si>
  <si>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</si>
  <si>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</si>
  <si>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</si>
  <si>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</si>
  <si>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</si>
  <si>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</si>
  <si>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</si>
  <si>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</si>
  <si>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</si>
  <si>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</si>
  <si>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</si>
  <si>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</si>
  <si>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</si>
  <si>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</si>
  <si>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</si>
  <si>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</si>
  <si>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</si>
  <si>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</si>
  <si>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</si>
  <si>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</si>
  <si>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</si>
  <si>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</si>
  <si>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</si>
  <si>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</si>
  <si>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</si>
  <si>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</si>
  <si>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</si>
  <si>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</si>
  <si>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</si>
  <si>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</si>
  <si>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</si>
  <si>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</si>
  <si>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</si>
  <si>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</si>
  <si>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</si>
  <si>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</si>
  <si>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</si>
  <si>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</si>
  <si>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</si>
  <si>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</si>
  <si>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</si>
  <si>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</si>
  <si>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</si>
  <si>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</si>
  <si>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</si>
  <si>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</si>
  <si>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</si>
  <si>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</si>
  <si>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</si>
  <si>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</si>
  <si>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</si>
  <si>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</si>
  <si>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</si>
  <si>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</si>
  <si>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</si>
  <si>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</si>
  <si>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</si>
  <si>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</si>
  <si>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</si>
  <si>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</si>
  <si>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</si>
  <si>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</si>
  <si>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</si>
  <si>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</si>
  <si>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</si>
  <si>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</si>
  <si>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</si>
  <si>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</si>
  <si>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</si>
  <si>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</si>
  <si>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</si>
  <si>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</si>
  <si>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</si>
  <si>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</si>
  <si>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</si>
  <si>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</si>
  <si>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</si>
  <si>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</si>
  <si>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</si>
  <si>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</si>
  <si>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</si>
  <si>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</si>
  <si>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</si>
  <si>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</si>
  <si>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</si>
  <si>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</si>
  <si>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</si>
  <si>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</si>
  <si>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</si>
  <si>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</si>
  <si>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</si>
  <si>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</si>
  <si>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</si>
  <si>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</si>
  <si>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</si>
  <si>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</si>
  <si>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</si>
  <si>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</si>
  <si>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</si>
  <si>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</si>
  <si>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</si>
  <si>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</si>
  <si>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</si>
  <si>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</si>
  <si>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</si>
  <si>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</si>
  <si>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</si>
  <si>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</si>
  <si>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</si>
  <si>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</si>
  <si>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</si>
  <si>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</si>
  <si>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</si>
  <si>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</si>
  <si>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</si>
  <si>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</si>
  <si>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</si>
  <si>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</si>
  <si>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</si>
  <si>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</si>
  <si>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</si>
  <si>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</si>
  <si>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</si>
  <si>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</si>
  <si>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</si>
  <si>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</si>
  <si>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</si>
  <si>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</si>
  <si>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</si>
  <si>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</si>
  <si>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</si>
  <si>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</si>
  <si>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</si>
  <si>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</si>
  <si>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</si>
  <si>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</si>
  <si>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</si>
  <si>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</si>
  <si>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</si>
  <si>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</si>
  <si>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</si>
  <si>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</si>
  <si>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</si>
  <si>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</si>
  <si>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</si>
  <si>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</si>
  <si>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</si>
  <si>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</si>
  <si>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</si>
  <si>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</si>
  <si>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</si>
  <si>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</si>
  <si>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</si>
  <si>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</si>
  <si>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</si>
  <si>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</si>
  <si>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</si>
  <si>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</si>
  <si>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</si>
  <si>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</si>
  <si>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</si>
  <si>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</si>
  <si>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</si>
  <si>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</si>
  <si>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</si>
  <si>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</si>
  <si>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</si>
  <si>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</si>
  <si>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</si>
  <si>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</si>
  <si>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</si>
  <si>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</si>
  <si>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</si>
  <si>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</si>
  <si>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</si>
  <si>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</si>
  <si>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</si>
  <si>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</si>
  <si>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</si>
  <si>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</si>
  <si>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</si>
  <si>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</si>
  <si>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</si>
  <si>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</si>
  <si>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</si>
  <si>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</si>
  <si>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</si>
  <si>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</si>
  <si>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</si>
  <si>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</si>
  <si>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</si>
  <si>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</si>
  <si>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</si>
  <si>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</si>
  <si>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</si>
  <si>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</si>
  <si>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</si>
  <si>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</si>
  <si>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</si>
  <si>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</si>
  <si>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</si>
  <si>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</si>
  <si>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</si>
  <si>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</si>
  <si>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</si>
  <si>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</si>
  <si>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</si>
  <si>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</si>
  <si>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</si>
  <si>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</si>
  <si>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</si>
  <si>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</si>
  <si>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</si>
  <si>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</si>
  <si>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</si>
  <si>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</si>
  <si>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</si>
  <si>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</si>
  <si>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</si>
  <si>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</si>
  <si>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</si>
  <si>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</si>
  <si>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</si>
  <si>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</si>
  <si>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</si>
  <si>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</si>
  <si>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</si>
  <si>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</si>
  <si>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</si>
  <si>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</si>
  <si>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</si>
  <si>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</si>
  <si>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</si>
  <si>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</si>
  <si>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</si>
  <si>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</si>
  <si>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</si>
  <si>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</si>
  <si>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</si>
  <si>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</si>
  <si>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</si>
  <si>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</si>
  <si>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</si>
  <si>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</si>
  <si>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</si>
  <si>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</si>
  <si>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</si>
  <si>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</si>
  <si>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</si>
  <si>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</si>
  <si>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</si>
  <si>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</si>
  <si>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</si>
  <si>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</si>
  <si>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</si>
  <si>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</si>
  <si>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</si>
  <si>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</si>
  <si>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</si>
  <si>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</si>
  <si>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</si>
  <si>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</si>
  <si>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</si>
  <si>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</si>
  <si>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</si>
  <si>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</si>
  <si>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</si>
  <si>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</si>
  <si>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</si>
  <si>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</si>
  <si>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</si>
  <si>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</si>
  <si>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</si>
  <si>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</si>
  <si>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</si>
  <si>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</si>
  <si>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</si>
  <si>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</si>
  <si>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</si>
  <si>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</si>
  <si>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</si>
  <si>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</si>
  <si>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</si>
  <si>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</si>
  <si>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</si>
  <si>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</si>
  <si>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</si>
  <si>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</si>
  <si>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</si>
  <si>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</si>
  <si>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</si>
  <si>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</si>
  <si>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</si>
  <si>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</si>
  <si>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</si>
  <si>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</si>
  <si>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</si>
  <si>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</si>
  <si>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</si>
  <si>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</si>
  <si>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</si>
  <si>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</si>
  <si>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</si>
  <si>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</si>
  <si>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</si>
  <si>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</si>
  <si>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</si>
  <si>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</si>
  <si>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</si>
  <si>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</si>
  <si>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</si>
  <si>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</si>
  <si>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</si>
  <si>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</si>
  <si>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</si>
  <si>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</si>
  <si>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</si>
  <si>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</si>
  <si>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</si>
  <si>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</si>
  <si>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</si>
  <si>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</si>
  <si>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</si>
  <si>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</si>
  <si>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</si>
  <si>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</si>
  <si>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</si>
  <si>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</si>
  <si>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</si>
  <si>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</si>
  <si>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</si>
  <si>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</si>
  <si>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</si>
  <si>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</si>
  <si>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</si>
  <si>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</si>
  <si>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</si>
  <si>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</si>
  <si>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</si>
  <si>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</si>
  <si>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</si>
  <si>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</si>
  <si>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</si>
  <si>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</si>
  <si>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</si>
  <si>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</si>
  <si>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</si>
  <si>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</si>
  <si>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</si>
  <si>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</si>
  <si>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</si>
  <si>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</si>
  <si>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</si>
  <si>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</si>
  <si>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</si>
  <si>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</si>
  <si>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</si>
  <si>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</si>
  <si>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</si>
  <si>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</si>
  <si>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</si>
  <si>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</si>
  <si>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</si>
  <si>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</si>
  <si>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</si>
  <si>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</si>
  <si>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</si>
  <si>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</si>
  <si>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</si>
  <si>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</si>
  <si>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</si>
  <si>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</si>
  <si>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</si>
  <si>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</si>
  <si>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</si>
  <si>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</si>
  <si>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</si>
  <si>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</si>
  <si>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</si>
  <si>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</si>
  <si>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</si>
  <si>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</si>
  <si>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</si>
  <si>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</si>
  <si>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</si>
  <si>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</si>
  <si>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</si>
  <si>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</si>
  <si>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</si>
  <si>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</si>
  <si>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</si>
  <si>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</si>
  <si>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</si>
  <si>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</si>
  <si>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</si>
  <si>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</si>
  <si>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</si>
  <si>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</si>
  <si>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</si>
  <si>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</si>
  <si>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</si>
  <si>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</si>
  <si>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</si>
  <si>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</si>
  <si>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</si>
  <si>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</si>
  <si>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</si>
  <si>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</si>
  <si>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</si>
  <si>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</si>
  <si>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</si>
  <si>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</si>
  <si>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</si>
  <si>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</si>
  <si>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</si>
  <si>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</si>
  <si>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</si>
  <si>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</si>
  <si>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</si>
  <si>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</si>
  <si>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</si>
  <si>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</si>
  <si>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</si>
  <si>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</si>
  <si>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</si>
  <si>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</si>
  <si>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</si>
  <si>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</si>
  <si>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</si>
  <si>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</si>
  <si>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</si>
  <si>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</si>
  <si>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</si>
  <si>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</si>
  <si>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</si>
  <si>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</si>
  <si>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</si>
  <si>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</si>
  <si>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</si>
  <si>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</si>
  <si>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</si>
  <si>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</si>
  <si>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</si>
  <si>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</si>
  <si>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</si>
  <si>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</si>
  <si>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</si>
  <si>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</si>
  <si>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</si>
  <si>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</si>
  <si>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</si>
  <si>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</si>
  <si>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</si>
  <si>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</si>
  <si>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</si>
  <si>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</si>
  <si>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</si>
  <si>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</si>
  <si>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</si>
  <si>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</si>
  <si>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</si>
  <si>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</si>
  <si>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</si>
  <si>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</si>
  <si>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</si>
  <si>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</si>
  <si>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</si>
  <si>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</si>
  <si>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</si>
  <si>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</si>
  <si>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</si>
  <si>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</si>
  <si>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</si>
  <si>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</si>
  <si>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</si>
  <si>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</si>
  <si>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</si>
  <si>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</si>
  <si>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</si>
  <si>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</si>
  <si>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</si>
  <si>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</si>
  <si>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</si>
  <si>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</si>
  <si>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</si>
  <si>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</si>
  <si>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</si>
  <si>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</si>
  <si>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</si>
  <si>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</si>
  <si>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</si>
  <si>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</si>
  <si>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</si>
  <si>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</si>
  <si>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</si>
  <si>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</si>
  <si>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</si>
  <si>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</si>
  <si>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</si>
  <si>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</si>
  <si>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</si>
  <si>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</si>
  <si>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</si>
  <si>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</si>
  <si>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</si>
  <si>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</si>
  <si>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</si>
  <si>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</si>
  <si>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</si>
  <si>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</si>
  <si>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</si>
  <si>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</si>
  <si>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</si>
  <si>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</si>
  <si>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</si>
  <si>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</si>
  <si>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</si>
  <si>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</si>
  <si>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</si>
  <si>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</si>
  <si>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</si>
  <si>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</si>
  <si>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</si>
  <si>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</si>
  <si>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</si>
  <si>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</si>
  <si>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</si>
  <si>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</si>
  <si>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</si>
  <si>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</si>
  <si>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</si>
  <si>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</si>
  <si>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</si>
  <si>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</si>
  <si>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</si>
  <si>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</si>
  <si>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</si>
  <si>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</si>
  <si>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</si>
  <si>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</si>
  <si>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</si>
  <si>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</si>
  <si>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</si>
  <si>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</si>
  <si>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</si>
  <si>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</si>
  <si>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</si>
  <si>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</si>
  <si>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</si>
  <si>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</si>
  <si>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</si>
  <si>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</si>
  <si>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</si>
  <si>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</si>
  <si>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</si>
  <si>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</si>
  <si>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</si>
  <si>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</si>
  <si>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</si>
  <si>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</si>
  <si>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</si>
  <si>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</si>
  <si>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</si>
  <si>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</si>
  <si>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</si>
  <si>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</si>
  <si>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</si>
  <si>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</si>
  <si>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</si>
  <si>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</si>
  <si>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</si>
  <si>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</si>
  <si>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</si>
  <si>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</si>
  <si>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</si>
  <si>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</si>
  <si>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</si>
  <si>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</si>
  <si>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</si>
  <si>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</si>
  <si>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</si>
  <si>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</si>
  <si>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</si>
  <si>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</si>
  <si>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</si>
  <si>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</si>
  <si>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</si>
  <si>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</si>
  <si>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</si>
  <si>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</si>
  <si>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</si>
  <si>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</si>
  <si>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</si>
  <si>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</si>
  <si>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</si>
  <si>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</si>
  <si>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</si>
  <si>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</si>
  <si>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</si>
  <si>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</si>
  <si>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</si>
  <si>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</si>
  <si>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</si>
  <si>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</si>
  <si>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</si>
  <si>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</si>
  <si>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</si>
  <si>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</si>
  <si>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</si>
  <si>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</si>
  <si>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</si>
  <si>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</si>
  <si>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</si>
  <si>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</si>
  <si>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</si>
  <si>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</si>
  <si>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</si>
  <si>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</si>
  <si>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</si>
  <si>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</si>
  <si>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</si>
  <si>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</si>
  <si>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</si>
  <si>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</si>
  <si>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</si>
  <si>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</si>
  <si>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</si>
  <si>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</si>
  <si>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</si>
  <si>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</si>
  <si>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</si>
  <si>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</si>
  <si>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</si>
  <si>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</si>
  <si>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</si>
  <si>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</si>
  <si>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</si>
  <si>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</si>
  <si>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</si>
  <si>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</si>
  <si>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</si>
  <si>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</si>
  <si>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</si>
  <si>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</si>
  <si>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</si>
  <si>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</si>
  <si>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</si>
  <si>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</si>
  <si>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</si>
  <si>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</si>
  <si>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</si>
  <si>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</si>
  <si>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</si>
  <si>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</si>
  <si>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</si>
  <si>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</si>
  <si>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</si>
  <si>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</si>
  <si>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</si>
  <si>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</si>
  <si>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</si>
  <si>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</si>
  <si>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</si>
  <si>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</si>
  <si>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</si>
  <si>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</si>
  <si>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</si>
  <si>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</si>
  <si>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</si>
  <si>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</si>
  <si>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</si>
  <si>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</si>
  <si>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</si>
  <si>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</si>
  <si>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</si>
  <si>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</si>
  <si>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</si>
  <si>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</si>
  <si>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</si>
  <si>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</si>
  <si>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</si>
  <si>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</si>
  <si>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</si>
  <si>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</si>
  <si>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</si>
  <si>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</si>
  <si>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</si>
  <si>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</si>
  <si>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</si>
  <si>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</si>
  <si>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</si>
  <si>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</si>
  <si>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</si>
  <si>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</si>
  <si>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</si>
  <si>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</si>
  <si>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</si>
  <si>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</si>
  <si>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</si>
  <si>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</si>
  <si>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</si>
  <si>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</si>
  <si>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</si>
  <si>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</si>
  <si>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</si>
  <si>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</si>
  <si>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</si>
  <si>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</si>
  <si>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</si>
  <si>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</si>
  <si>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</si>
  <si>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</si>
  <si>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</si>
  <si>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</si>
  <si>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</si>
  <si>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</si>
  <si>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</si>
  <si>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</si>
  <si>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</si>
  <si>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</si>
  <si>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</si>
  <si>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</si>
  <si>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</si>
  <si>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</si>
  <si>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</si>
  <si>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</si>
  <si>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</si>
  <si>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</si>
  <si>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</si>
  <si>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</si>
  <si>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</si>
  <si>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</si>
  <si>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</si>
  <si>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</si>
  <si>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</si>
  <si>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</si>
  <si>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</si>
  <si>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</si>
  <si>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</si>
  <si>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</si>
  <si>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</si>
  <si>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</si>
  <si>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</si>
  <si>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</si>
  <si>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</si>
  <si>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</si>
  <si>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</si>
  <si>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</si>
  <si>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</si>
  <si>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</si>
  <si>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</si>
  <si>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</si>
  <si>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</si>
  <si>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</si>
  <si>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</si>
  <si>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</si>
  <si>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</si>
  <si>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</si>
  <si>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</si>
  <si>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</si>
  <si>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</si>
  <si>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</si>
  <si>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</si>
  <si>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</si>
  <si>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</si>
  <si>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</si>
  <si>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</si>
  <si>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</si>
  <si>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</si>
  <si>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</si>
  <si>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</si>
  <si>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</si>
  <si>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</si>
  <si>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</si>
  <si>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</si>
  <si>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</si>
  <si>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</si>
  <si>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</si>
  <si>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</si>
  <si>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</si>
  <si>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</si>
  <si>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</si>
  <si>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</si>
  <si>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</si>
  <si>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</si>
  <si>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</si>
  <si>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</si>
  <si>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</si>
  <si>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</si>
  <si>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</si>
  <si>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</si>
  <si>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</si>
  <si>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</si>
  <si>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</si>
  <si>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</si>
  <si>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</si>
  <si>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</si>
  <si>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</si>
  <si>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</si>
  <si>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</si>
  <si>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</si>
  <si>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</si>
  <si>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</si>
  <si>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</si>
  <si>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</si>
  <si>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</si>
  <si>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</si>
  <si>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</si>
  <si>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</si>
  <si>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</si>
  <si>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</si>
  <si>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</si>
  <si>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</si>
  <si>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</si>
  <si>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</si>
  <si>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</si>
  <si>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</si>
  <si>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</si>
  <si>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</si>
  <si>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</si>
  <si>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</si>
  <si>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</si>
  <si>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</si>
  <si>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</si>
  <si>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</si>
  <si>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</si>
  <si>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</si>
  <si>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</si>
  <si>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</si>
  <si>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</si>
  <si>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</si>
  <si>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</si>
  <si>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</si>
  <si>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</si>
  <si>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</si>
  <si>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</si>
  <si>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</si>
  <si>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</si>
  <si>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</si>
  <si>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</si>
  <si>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</si>
  <si>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</si>
  <si>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</si>
  <si>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</si>
  <si>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</si>
  <si>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</si>
  <si>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</si>
  <si>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</si>
  <si>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</si>
  <si>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</si>
  <si>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</si>
  <si>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</si>
  <si>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</si>
  <si>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</si>
  <si>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</si>
  <si>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</si>
  <si>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</si>
  <si>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</si>
  <si>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</si>
  <si>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</si>
  <si>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</si>
  <si>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</si>
  <si>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</si>
  <si>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</si>
  <si>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</si>
  <si>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</si>
  <si>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</si>
  <si>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</si>
  <si>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</si>
  <si>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</si>
  <si>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</si>
  <si>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</si>
  <si>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</si>
  <si>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</si>
  <si>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</si>
  <si>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</si>
  <si>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</si>
  <si>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</si>
  <si>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</si>
  <si>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</si>
  <si>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</si>
  <si>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</si>
  <si>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</si>
  <si>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</si>
  <si>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</si>
  <si>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</si>
  <si>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</si>
  <si>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</si>
  <si>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</si>
  <si>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</si>
  <si>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</si>
  <si>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</si>
  <si>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</si>
  <si>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</si>
  <si>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</si>
  <si>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</si>
  <si>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</si>
  <si>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</si>
  <si>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</si>
  <si>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</si>
  <si>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</si>
  <si>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</si>
  <si>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</si>
  <si>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</si>
  <si>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</si>
  <si>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</si>
  <si>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</si>
  <si>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</si>
  <si>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</si>
  <si>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</si>
  <si>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</si>
  <si>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</si>
  <si>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</si>
  <si>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</si>
  <si>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</si>
  <si>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</si>
  <si>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</si>
  <si>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</si>
  <si>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</si>
  <si>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</si>
  <si>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</si>
  <si>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</si>
  <si>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</si>
  <si>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</si>
  <si>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</si>
  <si>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</si>
  <si>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</si>
  <si>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</si>
  <si>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</si>
  <si>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</si>
  <si>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</si>
  <si>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</si>
  <si>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</si>
  <si>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</si>
  <si>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</si>
  <si>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</si>
  <si>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</si>
  <si>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</si>
  <si>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</si>
  <si>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</si>
  <si>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</si>
  <si>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</si>
  <si>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</si>
  <si>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</si>
  <si>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</si>
  <si>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</si>
  <si>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</si>
  <si>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</si>
  <si>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</si>
  <si>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</si>
  <si>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</si>
  <si>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</si>
  <si>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</si>
  <si>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</si>
  <si>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</si>
  <si>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</si>
  <si>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</si>
  <si>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</si>
  <si>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</si>
  <si>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</si>
  <si>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</si>
  <si>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</si>
  <si>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</si>
  <si>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</si>
  <si>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</si>
  <si>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</si>
  <si>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</si>
  <si>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</si>
  <si>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</si>
  <si>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</si>
  <si>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</si>
  <si>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</si>
  <si>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</si>
  <si>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</si>
  <si>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</si>
  <si>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</si>
  <si>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</si>
  <si>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</si>
  <si>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</si>
  <si>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</si>
  <si>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</si>
  <si>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</si>
  <si>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</si>
  <si>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</si>
  <si>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</si>
  <si>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</si>
  <si>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</si>
  <si>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</si>
  <si>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</si>
  <si>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</si>
  <si>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</si>
  <si>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</si>
  <si>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</si>
  <si>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</si>
  <si>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</si>
  <si>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</si>
  <si>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</si>
  <si>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</si>
  <si>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</si>
  <si>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</si>
  <si>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</si>
  <si>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</si>
  <si>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</si>
  <si>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</si>
  <si>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</si>
  <si>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</si>
  <si>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</si>
  <si>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</si>
  <si>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</si>
  <si>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</si>
  <si>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</si>
  <si>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</si>
  <si>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</si>
  <si>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</si>
  <si>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</si>
  <si>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</si>
  <si>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</si>
  <si>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</si>
  <si>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</si>
  <si>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</si>
  <si>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</si>
  <si>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</si>
  <si>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</si>
  <si>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</si>
  <si>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</si>
  <si>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</si>
  <si>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</si>
  <si>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</si>
  <si>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</si>
  <si>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</si>
  <si>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</si>
  <si>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</si>
  <si>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</si>
  <si>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</si>
  <si>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</si>
  <si>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</si>
  <si>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</si>
  <si>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</si>
  <si>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</si>
  <si>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</si>
  <si>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</si>
  <si>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</si>
  <si>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</si>
  <si>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</si>
  <si>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</si>
  <si>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</si>
  <si>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</si>
  <si>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</si>
  <si>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</si>
  <si>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</si>
  <si>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</si>
  <si>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</si>
  <si>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</si>
  <si>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</si>
  <si>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</si>
  <si>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</si>
  <si>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</si>
  <si>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</si>
  <si>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</si>
  <si>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</si>
  <si>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</si>
  <si>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</si>
  <si>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</si>
  <si>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</si>
  <si>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</si>
  <si>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</si>
  <si>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</si>
  <si>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</si>
  <si>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</si>
  <si>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</si>
  <si>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</si>
  <si>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</si>
  <si>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</si>
  <si>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</si>
  <si>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</si>
  <si>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</si>
  <si>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</si>
  <si>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</si>
  <si>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</si>
  <si>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</si>
  <si>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</si>
  <si>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</si>
  <si>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</si>
  <si>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</si>
  <si>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</si>
  <si>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</si>
  <si>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</si>
  <si>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</si>
  <si>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</si>
  <si>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</si>
  <si>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</si>
  <si>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</si>
  <si>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</si>
  <si>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</si>
  <si>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</si>
  <si>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</si>
  <si>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</si>
  <si>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</si>
  <si>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</si>
  <si>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</si>
  <si>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</si>
  <si>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</si>
  <si>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</si>
  <si>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</si>
  <si>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</si>
  <si>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</si>
  <si>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</si>
  <si>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</si>
  <si>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</si>
  <si>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</si>
  <si>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</si>
  <si>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</si>
  <si>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</si>
  <si>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</si>
  <si>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</si>
  <si>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</si>
  <si>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</si>
  <si>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</si>
  <si>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</si>
  <si>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</si>
  <si>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</si>
  <si>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</si>
  <si>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</si>
  <si>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</si>
  <si>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</si>
  <si>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</si>
  <si>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</si>
  <si>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</si>
  <si>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</si>
  <si>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</si>
  <si>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</si>
  <si>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</si>
  <si>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</si>
  <si>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</si>
  <si>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</si>
  <si>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</si>
  <si>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</si>
  <si>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</si>
  <si>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</si>
  <si>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</si>
  <si>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</si>
  <si>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</si>
  <si>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</si>
  <si>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</si>
  <si>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</si>
  <si>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</si>
  <si>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</si>
  <si>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</si>
  <si>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</si>
  <si>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</si>
  <si>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</si>
  <si>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</si>
  <si>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</si>
  <si>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</si>
  <si>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</si>
  <si>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</si>
  <si>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</si>
  <si>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</si>
  <si>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</si>
  <si>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</si>
  <si>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</si>
  <si>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</si>
  <si>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</si>
  <si>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</si>
  <si>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</si>
  <si>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</si>
  <si>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</si>
  <si>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</si>
  <si>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</si>
  <si>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</si>
  <si>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</si>
  <si>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</si>
  <si>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</si>
  <si>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</si>
  <si>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</si>
  <si>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</si>
  <si>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</si>
  <si>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</si>
  <si>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</si>
  <si>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</si>
  <si>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</si>
  <si>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</si>
  <si>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</si>
  <si>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</si>
  <si>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</si>
  <si>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</si>
  <si>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</si>
  <si>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</si>
  <si>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</si>
  <si>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</si>
  <si>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</si>
  <si>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</si>
  <si>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</si>
  <si>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</si>
  <si>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</si>
  <si>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</si>
  <si>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</si>
  <si>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</si>
  <si>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</si>
  <si>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</si>
  <si>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</si>
  <si>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</si>
  <si>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</si>
  <si>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</si>
  <si>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</si>
  <si>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</si>
  <si>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</si>
  <si>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</si>
  <si>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</si>
  <si>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</si>
  <si>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</si>
  <si>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</si>
  <si>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</si>
  <si>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</si>
  <si>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</si>
  <si>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</si>
  <si>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</si>
  <si>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</si>
  <si>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</si>
  <si>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</si>
  <si>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</si>
  <si>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</si>
  <si>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</si>
  <si>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</si>
  <si>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</si>
  <si>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</si>
  <si>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</si>
  <si>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</si>
  <si>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</si>
  <si>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</si>
  <si>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</si>
  <si>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</si>
  <si>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</si>
  <si>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</si>
  <si>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</si>
  <si>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</si>
  <si>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</si>
  <si>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</si>
  <si>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</si>
  <si>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</si>
  <si>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</si>
  <si>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</si>
  <si>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</si>
  <si>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</si>
  <si>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</si>
  <si>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</si>
  <si>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</si>
  <si>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</si>
  <si>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</si>
  <si>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</si>
  <si>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</si>
  <si>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</si>
  <si>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</si>
  <si>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</si>
  <si>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</si>
  <si>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</si>
  <si>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</si>
  <si>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</si>
  <si>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</si>
  <si>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</si>
  <si>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</si>
  <si>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</si>
  <si>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</si>
  <si>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</si>
  <si>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</si>
  <si>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</si>
  <si>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</si>
  <si>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</si>
  <si>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</si>
  <si>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</si>
  <si>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</si>
  <si>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</si>
  <si>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</si>
  <si>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</si>
  <si>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</si>
  <si>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</si>
  <si>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</si>
  <si>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</si>
  <si>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</si>
  <si>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</si>
  <si>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</si>
  <si>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</si>
  <si>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</si>
  <si>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</si>
  <si>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</si>
  <si>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</si>
  <si>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</si>
  <si>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</si>
  <si>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</si>
  <si>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</si>
  <si>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</si>
  <si>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</si>
  <si>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</si>
  <si>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</si>
  <si>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</si>
  <si>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</si>
  <si>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</si>
  <si>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</si>
  <si>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</si>
  <si>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</si>
  <si>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</si>
  <si>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</si>
  <si>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</si>
  <si>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</si>
  <si>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</si>
  <si>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</si>
  <si>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</si>
  <si>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</si>
  <si>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</si>
  <si>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</si>
  <si>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</si>
  <si>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</si>
  <si>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</si>
  <si>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</si>
  <si>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</si>
  <si>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</si>
  <si>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</si>
  <si>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</si>
  <si>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</si>
  <si>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</si>
  <si>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</si>
  <si>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</si>
  <si>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</si>
  <si>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</si>
  <si>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</si>
  <si>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</si>
  <si>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</si>
  <si>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</si>
  <si>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</si>
  <si>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</si>
  <si>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</si>
  <si>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</si>
  <si>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</si>
  <si>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</si>
  <si>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</si>
  <si>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</si>
  <si>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</si>
  <si>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</si>
  <si>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</si>
  <si>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</si>
  <si>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</si>
  <si>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</si>
  <si>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</si>
  <si>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</si>
  <si>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</si>
  <si>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</si>
  <si>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</si>
  <si>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</si>
  <si>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</si>
  <si>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</si>
  <si>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</si>
  <si>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</si>
  <si>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</si>
  <si>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</si>
  <si>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</si>
  <si>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</si>
  <si>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</si>
  <si>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</si>
  <si>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</si>
  <si>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</si>
  <si>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</si>
  <si>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</si>
  <si>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</si>
  <si>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</si>
  <si>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</si>
  <si>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</si>
  <si>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</si>
  <si>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</si>
  <si>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</si>
  <si>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</si>
  <si>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</si>
  <si>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</si>
  <si>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</si>
  <si>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</si>
  <si>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</si>
  <si>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</si>
  <si>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</si>
  <si>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</si>
  <si>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</si>
  <si>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</si>
  <si>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</si>
  <si>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</si>
  <si>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</si>
  <si>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</si>
  <si>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</si>
  <si>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</si>
  <si>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</si>
  <si>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</si>
  <si>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</si>
  <si>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</si>
  <si>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</si>
  <si>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</si>
  <si>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</si>
  <si>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</si>
  <si>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</si>
  <si>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</si>
  <si>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</si>
  <si>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</si>
  <si>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</si>
  <si>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</si>
  <si>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</si>
  <si>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</si>
  <si>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</si>
  <si>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</si>
  <si>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</si>
  <si>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</si>
  <si>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</si>
  <si>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</si>
  <si>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</si>
  <si>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</si>
  <si>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</si>
  <si>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</si>
  <si>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</si>
  <si>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</si>
  <si>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</si>
  <si>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</si>
  <si>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</si>
  <si>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</si>
  <si>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</si>
  <si>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</si>
  <si>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</si>
  <si>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</si>
  <si>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</si>
  <si>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</si>
  <si>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</si>
  <si>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</si>
  <si>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</si>
  <si>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</si>
  <si>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</si>
  <si>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</si>
  <si>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</si>
  <si>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</si>
  <si>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</si>
  <si>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</si>
  <si>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</si>
  <si>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</si>
  <si>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</si>
  <si>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</si>
  <si>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</si>
  <si>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</si>
  <si>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</si>
  <si>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</si>
  <si>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</si>
  <si>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</si>
  <si>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</si>
  <si>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</si>
  <si>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</si>
  <si>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</si>
  <si>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</si>
  <si>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</si>
  <si>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</si>
  <si>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</si>
  <si>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</si>
  <si>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</si>
  <si>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</si>
  <si>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</si>
  <si>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</si>
  <si>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</si>
  <si>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</si>
  <si>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</si>
  <si>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</si>
  <si>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</si>
  <si>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</si>
  <si>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</si>
  <si>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</si>
  <si>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</si>
  <si>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</si>
  <si>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</si>
  <si>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</si>
  <si>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</si>
  <si>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</si>
  <si>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</si>
  <si>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</si>
  <si>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</si>
  <si>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</si>
  <si>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</si>
  <si>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</si>
  <si>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</si>
  <si>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</si>
  <si>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</si>
  <si>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</si>
  <si>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</si>
  <si>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</si>
  <si>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</si>
  <si>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</si>
  <si>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</si>
  <si>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</si>
  <si>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</si>
  <si>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</si>
  <si>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</si>
  <si>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</si>
  <si>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</si>
  <si>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</si>
  <si>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</si>
  <si>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</si>
  <si>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</si>
  <si>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</si>
  <si>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</si>
  <si>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</si>
  <si>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</si>
  <si>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</si>
  <si>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</si>
  <si>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</si>
  <si>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</si>
  <si>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</si>
  <si>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</si>
  <si>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</si>
  <si>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</si>
  <si>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</si>
  <si>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</si>
  <si>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</si>
  <si>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</si>
  <si>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</si>
  <si>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</si>
  <si>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</si>
  <si>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</si>
  <si>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</si>
  <si>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</si>
  <si>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</si>
  <si>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</si>
  <si>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</si>
  <si>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</si>
  <si>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</si>
  <si>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</si>
  <si>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</si>
  <si>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</si>
  <si>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</si>
  <si>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</si>
  <si>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</si>
  <si>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</si>
  <si>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</si>
  <si>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</si>
  <si>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</si>
  <si>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</si>
  <si>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</si>
  <si>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</si>
  <si>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</si>
  <si>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</si>
  <si>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</si>
  <si>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</si>
  <si>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</si>
  <si>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</si>
  <si>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</si>
  <si>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</si>
  <si>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</si>
  <si>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</si>
  <si>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</si>
  <si>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</si>
  <si>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</si>
  <si>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</si>
  <si>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</si>
  <si>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</si>
  <si>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</si>
  <si>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</si>
  <si>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</si>
  <si>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</si>
  <si>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</si>
  <si>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</si>
  <si>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</si>
  <si>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</si>
  <si>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</si>
  <si>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</si>
  <si>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</si>
  <si>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</si>
  <si>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</si>
  <si>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</si>
  <si>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</si>
  <si>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</si>
  <si>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</si>
  <si>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</si>
  <si>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</si>
  <si>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</si>
  <si>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</si>
  <si>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</si>
  <si>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</si>
  <si>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</si>
  <si>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</si>
  <si>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</si>
  <si>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</si>
  <si>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</si>
  <si>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</si>
  <si>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</si>
  <si>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</si>
  <si>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</si>
  <si>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</si>
  <si>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</si>
  <si>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</si>
  <si>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</si>
  <si>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</si>
  <si>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</si>
  <si>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</si>
  <si>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</si>
  <si>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</si>
  <si>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</si>
  <si>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</si>
  <si>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</si>
  <si>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</si>
  <si>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</si>
  <si>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</si>
  <si>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</si>
  <si>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</si>
  <si>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</si>
  <si>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</si>
  <si>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</si>
  <si>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</si>
  <si>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</si>
  <si>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</si>
  <si>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</si>
  <si>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</si>
  <si>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</si>
  <si>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</si>
  <si>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</si>
  <si>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</si>
  <si>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</si>
  <si>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</si>
  <si>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</si>
  <si>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</si>
  <si>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</si>
  <si>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</si>
  <si>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</si>
  <si>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</si>
  <si>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</si>
  <si>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</si>
  <si>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</si>
  <si>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</si>
  <si>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</si>
  <si>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</si>
  <si>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</si>
  <si>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</si>
  <si>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</si>
  <si>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</si>
  <si>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</si>
  <si>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</si>
  <si>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</si>
  <si>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</si>
  <si>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</si>
  <si>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</si>
  <si>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</si>
  <si>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</si>
  <si>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</si>
  <si>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</si>
  <si>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</si>
  <si>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</si>
  <si>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</si>
  <si>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</si>
  <si>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</si>
  <si>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</si>
  <si>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</si>
  <si>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</si>
  <si>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</si>
  <si>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</si>
  <si>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</si>
  <si>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</si>
  <si>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</si>
  <si>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</si>
  <si>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</si>
  <si>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</si>
  <si>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</si>
  <si>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</si>
  <si>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</si>
  <si>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</si>
  <si>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</si>
  <si>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</si>
  <si>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</si>
  <si>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</si>
  <si>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</si>
  <si>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</si>
  <si>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</si>
  <si>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</si>
  <si>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</si>
  <si>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</si>
  <si>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</si>
  <si>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</si>
  <si>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</si>
  <si>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</si>
  <si>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</si>
  <si>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</si>
  <si>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</si>
  <si>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</si>
  <si>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</si>
  <si>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</si>
  <si>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</si>
  <si>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</si>
  <si>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</si>
  <si>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</si>
  <si>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</si>
  <si>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</si>
  <si>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</si>
  <si>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</si>
  <si>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</si>
  <si>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</si>
  <si>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</si>
  <si>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</si>
  <si>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</si>
  <si>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</si>
  <si>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</si>
  <si>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</si>
  <si>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</si>
  <si>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</si>
  <si>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</si>
  <si>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</si>
  <si>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</si>
  <si>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</si>
  <si>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</si>
  <si>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</si>
  <si>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</si>
  <si>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</si>
  <si>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</si>
  <si>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</si>
  <si>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</si>
  <si>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</si>
  <si>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</si>
  <si>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</si>
  <si>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</si>
  <si>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</si>
  <si>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</si>
  <si>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</si>
  <si>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</si>
  <si>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</si>
  <si>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</si>
  <si>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</si>
  <si>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</si>
  <si>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</si>
  <si>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</si>
  <si>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</si>
  <si>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</si>
  <si>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</si>
  <si>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</si>
  <si>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</si>
  <si>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</si>
  <si>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</si>
  <si>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</si>
  <si>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</si>
  <si>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</si>
  <si>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</si>
  <si>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</si>
  <si>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</si>
  <si>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</si>
  <si>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</si>
  <si>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</si>
  <si>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</si>
  <si>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</si>
  <si>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</si>
  <si>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</si>
  <si>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</si>
  <si>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</si>
  <si>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</si>
  <si>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</si>
  <si>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</si>
  <si>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</si>
  <si>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</si>
  <si>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</si>
  <si>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</si>
  <si>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</si>
  <si>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</si>
  <si>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</si>
  <si>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</si>
  <si>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</si>
  <si>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</si>
  <si>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</si>
  <si>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</si>
  <si>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</si>
  <si>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</si>
  <si>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</si>
  <si>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</si>
  <si>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</si>
  <si>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</si>
  <si>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</si>
  <si>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</si>
  <si>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</si>
  <si>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</si>
  <si>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</si>
  <si>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</si>
  <si>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</si>
  <si>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</si>
  <si>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</si>
  <si>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</si>
  <si>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</si>
  <si>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</si>
  <si>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</si>
  <si>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</si>
  <si>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</si>
  <si>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</si>
  <si>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</si>
  <si>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</si>
  <si>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</si>
  <si>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</si>
  <si>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</si>
  <si>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</si>
  <si>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</si>
  <si>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</si>
  <si>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</si>
  <si>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</si>
  <si>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</si>
  <si>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</si>
  <si>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</si>
  <si>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</si>
  <si>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</si>
  <si>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</si>
  <si>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</si>
  <si>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</si>
  <si>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</si>
  <si>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</si>
  <si>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</si>
  <si>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</si>
  <si>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</si>
  <si>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</si>
  <si>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</si>
  <si>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</si>
  <si>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</si>
  <si>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</si>
  <si>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</si>
  <si>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</si>
  <si>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</si>
  <si>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</si>
  <si>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</si>
  <si>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</si>
  <si>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</si>
  <si>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</si>
  <si>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</si>
  <si>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</si>
  <si>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</si>
  <si>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</si>
  <si>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</si>
  <si>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</si>
  <si>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</si>
  <si>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</si>
  <si>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</si>
  <si>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</si>
  <si>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</si>
  <si>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</si>
  <si>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</si>
  <si>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</si>
  <si>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</si>
  <si>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</si>
  <si>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</si>
  <si>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</si>
  <si>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</si>
  <si>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</si>
  <si>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</si>
  <si>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</si>
  <si>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</si>
  <si>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</si>
  <si>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</si>
  <si>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</si>
  <si>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</si>
  <si>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</si>
  <si>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</si>
  <si>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</si>
  <si>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</si>
  <si>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</si>
  <si>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</si>
  <si>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</si>
  <si>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</si>
  <si>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</si>
  <si>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</si>
  <si>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</si>
  <si>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</si>
  <si>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</si>
  <si>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</si>
  <si>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</si>
  <si>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</si>
  <si>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</si>
  <si>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</si>
  <si>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</si>
  <si>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</si>
  <si>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</si>
  <si>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</si>
  <si>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</si>
  <si>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</si>
  <si>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</si>
  <si>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</si>
  <si>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</si>
  <si>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</si>
  <si>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</si>
  <si>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</si>
  <si>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</si>
  <si>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</si>
  <si>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</si>
  <si>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</si>
  <si>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</si>
  <si>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</si>
  <si>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</si>
  <si>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</si>
  <si>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</si>
  <si>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</si>
  <si>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</si>
  <si>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</si>
  <si>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</si>
  <si>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</si>
  <si>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</si>
  <si>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</si>
  <si>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</si>
  <si>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</si>
  <si>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</si>
  <si>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</si>
  <si>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</si>
  <si>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</si>
  <si>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</si>
  <si>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</si>
  <si>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</si>
  <si>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</si>
  <si>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</si>
  <si>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</si>
  <si>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</si>
  <si>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</si>
  <si>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</si>
  <si>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</si>
  <si>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</si>
  <si>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</si>
  <si>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</si>
  <si>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</si>
  <si>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</si>
  <si>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</si>
  <si>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</si>
  <si>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</si>
  <si>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</si>
  <si>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</si>
  <si>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</si>
  <si>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</si>
  <si>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</si>
  <si>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</si>
  <si>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</si>
  <si>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</si>
  <si>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</si>
  <si>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</si>
  <si>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</si>
  <si>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</si>
  <si>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</si>
  <si>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</si>
  <si>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</si>
  <si>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</si>
  <si>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</si>
  <si>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</si>
  <si>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</si>
  <si>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</si>
  <si>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</si>
  <si>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</si>
  <si>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</si>
  <si>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</si>
  <si>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</si>
  <si>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</si>
  <si>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</si>
  <si>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</si>
  <si>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</si>
  <si>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</si>
  <si>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</si>
  <si>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</si>
  <si>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</si>
  <si>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</si>
  <si>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</si>
  <si>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</si>
  <si>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</si>
  <si>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</si>
  <si>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</si>
  <si>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</si>
  <si>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</si>
  <si>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Emergency</t>
  </si>
  <si>
    <t>SCECO Blackout in Hajj area Team checking one by one</t>
  </si>
  <si>
    <t xml:space="preserve"> EM team facing access issue as located in Kodana ( new Mamsha) , no access by care</t>
  </si>
  <si>
    <t xml:space="preserve">EM Team facing access issue as all Road closed </t>
  </si>
  <si>
    <t xml:space="preserve"> EM Team facing access issue as all Road closed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</si>
</sst>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5" totalsRowShown="0" headerRowDxfId="157" dataDxfId="156" headerRowBorderDxfId="154" tableBorderDxfId="155" totalsRowBorderDxfId="153">
  <autoFilter ref="A1:CJ1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7" totalsRowShown="0" headerRowDxfId="64" dataDxfId="63" headerRowBorderDxfId="61" tableBorderDxfId="62">
  <autoFilter ref="A1:L97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1" totalsRowShown="0" headerRowDxfId="48" dataDxfId="47" headerRowBorderDxfId="45" tableBorderDxfId="46" totalsRowBorderDxfId="44">
  <autoFilter ref="A1:L48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8" totalsRowShown="0" headerRowDxfId="31" dataDxfId="30" headerRowBorderDxfId="28" tableBorderDxfId="29">
  <autoFilter ref="A1:L14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56" totalsRowShown="0" headerRowDxfId="15" dataDxfId="14" headerRowBorderDxfId="12" tableBorderDxfId="13">
  <autoFilter ref="A1:L5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317.87293055555347</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78"/>
      <c r="E3" s="142"/>
      <c r="F3" s="143"/>
      <c r="G3" s="144">
        <f ca="1">IFERROR(NOW()-F3,"")</f>
        <v>45980.82135648148</v>
      </c>
      <c r="H3" s="143"/>
      <c r="I3" s="141" t="str">
        <f>IFERROR(VLOOKUP(D3,DB!A:F,6,0),"")</f>
        <v/>
      </c>
      <c r="J3" s="141" t="str">
        <f>IFERROR(VLOOKUP(D3,DB!A:G,7,0),"")</f>
        <v/>
      </c>
      <c r="K3" s="145"/>
      <c r="L3" s="146" t="str">
        <f>IFERROR(VLOOKUP(D3,DB!A:I,9,0),"")</f>
        <v/>
      </c>
    </row>
    <row r="4" spans="1:15" ht="15" customHeight="1">
      <c r="A4" s="128"/>
      <c r="B4" s="129" t="str">
        <f>IFERROR(VLOOKUP(D9,DB!A:K,11,0),"")</f>
        <v/>
      </c>
      <c r="C4" s="129"/>
      <c r="D4" s="129"/>
      <c r="E4" s="130"/>
      <c r="F4" s="127"/>
      <c r="G4" s="131">
        <f ca="1">IFERROR(NOW()-F4,"")</f>
        <v>45980.82135648148</v>
      </c>
      <c r="H4" s="127"/>
      <c r="I4" s="129" t="str">
        <f>IFERROR(VLOOKUP(D9,DB!A:F,6,0),"")</f>
        <v/>
      </c>
      <c r="J4" s="129" t="str">
        <f>IFERROR(VLOOKUP(D9,DB!A:G,7,0),"")</f>
        <v/>
      </c>
      <c r="K4" s="132"/>
      <c r="L4" s="133" t="str">
        <f>IFERROR(VLOOKUP(D9,DB!A:I,9,0),"")</f>
        <v/>
      </c>
    </row>
    <row r="5" spans="1:15" ht="15" customHeight="1">
      <c r="A5" s="128"/>
      <c r="B5" s="129" t="str">
        <f>IFERROR(VLOOKUP(D10,DB!A:K,11,0),"")</f>
        <v/>
      </c>
      <c r="C5" s="129"/>
      <c r="D5" s="129"/>
      <c r="E5" s="130"/>
      <c r="F5" s="127"/>
      <c r="G5" s="131">
        <f ca="1">IFERROR(NOW()-F5,"")</f>
        <v>45980.82135648148</v>
      </c>
      <c r="H5" s="127"/>
      <c r="I5" s="129" t="str">
        <f>IFERROR(VLOOKUP(D10,DB!A:F,6,0),"")</f>
        <v/>
      </c>
      <c r="J5" s="129" t="str">
        <f>IFERROR(VLOOKUP(D10,DB!A:G,7,0),"")</f>
        <v/>
      </c>
      <c r="K5" s="132"/>
      <c r="L5" s="133" t="str">
        <f>IFERROR(VLOOKUP(D10,DB!A:I,9,0),"")</f>
        <v/>
      </c>
    </row>
    <row r="6" spans="1:15" ht="15" customHeight="1">
      <c r="A6" s="128"/>
      <c r="B6" s="129" t="str">
        <f>IFERROR(VLOOKUP(D11,DB!A:K,11,0),"")</f>
        <v/>
      </c>
      <c r="C6" s="129"/>
      <c r="D6" s="129"/>
      <c r="E6" s="130"/>
      <c r="F6" s="127"/>
      <c r="G6" s="131">
        <f ca="1">IFERROR(NOW()-F6,"")</f>
        <v>45980.82135648148</v>
      </c>
      <c r="H6" s="127"/>
      <c r="I6" s="129" t="str">
        <f>IFERROR(VLOOKUP(D11,DB!A:F,6,0),"")</f>
        <v/>
      </c>
      <c r="J6" s="129" t="str">
        <f>IFERROR(VLOOKUP(D11,DB!A:G,7,0),"")</f>
        <v/>
      </c>
      <c r="K6" s="132"/>
      <c r="L6" s="133" t="str">
        <f>IFERROR(VLOOKUP(D11,DB!A:I,9,0),"")</f>
        <v/>
      </c>
    </row>
    <row r="7" spans="1:15" ht="15" customHeight="1">
      <c r="A7" s="128"/>
      <c r="B7" s="129" t="str">
        <f>IFERROR(VLOOKUP(D12,DB!A:K,11,0),"")</f>
        <v/>
      </c>
      <c r="C7" s="129"/>
      <c r="D7" s="129"/>
      <c r="E7" s="130"/>
      <c r="F7" s="127"/>
      <c r="G7" s="131">
        <f ca="1">IFERROR(NOW()-F7,"")</f>
        <v>45980.82135648148</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45980.82135648148</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45980.82135648148</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45980.82135648148</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45980.82135648148</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45980.82135648148</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45980.82135648148</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45980.82135648148</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45980.82135648148</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45980.82135648148</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45980.82135648148</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45980.82135648148</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45980.82135648148</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45980.82135648148</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45980.82135648148</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45980.82135648148</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45980.82135648148</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45980.82135648148</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45980.82135648148</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45980.82135648148</v>
      </c>
      <c r="H26" s="127"/>
      <c r="I26" s="129" t="str">
        <f>IFERROR(VLOOKUP(D31,DB!A:F,6,0),"")</f>
        <v/>
      </c>
      <c r="J26" s="129" t="str">
        <f>IFERROR(VLOOKUP(D31,DB!A:G,7,0),"")</f>
        <v/>
      </c>
      <c r="K26" s="132"/>
      <c r="L26" s="133" t="str">
        <f>IFERROR(VLOOKUP(D31,DB!A:I,9,0),"")</f>
        <v/>
      </c>
    </row>
    <row r="27" spans="1:12" ht="15" customHeight="1">
      <c r="A27" s="128"/>
      <c r="B27" s="129" t="str">
        <f>IFERROR(VLOOKUP(#REF!,DB!A:K,11,0),"")</f>
        <v/>
      </c>
      <c r="C27" s="129"/>
      <c r="D27" s="129"/>
      <c r="E27" s="130"/>
      <c r="F27" s="127"/>
      <c r="G27" s="131">
        <f ca="1">IFERROR(NOW()-F27,"")</f>
        <v>45980.82135648148</v>
      </c>
      <c r="H27" s="127"/>
      <c r="I27" s="129" t="str">
        <f>IFERROR(VLOOKUP(#REF!,DB!A:F,6,0),"")</f>
        <v/>
      </c>
      <c r="J27" s="129" t="str">
        <f>IFERROR(VLOOKUP(#REF!,DB!A:G,7,0),"")</f>
        <v/>
      </c>
      <c r="K27" s="132"/>
      <c r="L27" s="133" t="str">
        <f>IFERROR(VLOOKUP(#REF!,DB!A:I,9,0),"")</f>
        <v/>
      </c>
    </row>
    <row r="28" spans="1:12" ht="15" customHeight="1">
      <c r="A28" s="128"/>
      <c r="B28" s="129" t="str">
        <f>IFERROR(VLOOKUP(#REF!,DB!A:K,11,0),"")</f>
        <v/>
      </c>
      <c r="C28" s="129"/>
      <c r="D28" s="129"/>
      <c r="E28" s="130"/>
      <c r="F28" s="127"/>
      <c r="G28" s="131">
        <f ca="1">IFERROR(NOW()-F28,"")</f>
        <v>45980.82135648148</v>
      </c>
      <c r="H28" s="127"/>
      <c r="I28" s="129" t="str">
        <f>IFERROR(VLOOKUP(#REF!,DB!A:F,6,0),"")</f>
        <v/>
      </c>
      <c r="J28" s="129" t="str">
        <f>IFERROR(VLOOKUP(#REF!,DB!A:G,7,0),"")</f>
        <v/>
      </c>
      <c r="K28" s="132"/>
      <c r="L28" s="133" t="str">
        <f>IFERROR(VLOOKUP(#REF!,DB!A:I,9,0),"")</f>
        <v/>
      </c>
    </row>
    <row r="29" spans="1:12" ht="15" customHeight="1">
      <c r="A29" s="128"/>
      <c r="B29" s="129" t="str">
        <f>IFERROR(VLOOKUP(#REF!,DB!A:K,11,0),"")</f>
        <v/>
      </c>
      <c r="C29" s="129"/>
      <c r="D29" s="129"/>
      <c r="E29" s="130"/>
      <c r="F29" s="127"/>
      <c r="G29" s="131">
        <f ca="1">IFERROR(NOW()-F29,"")</f>
        <v>45980.82135648148</v>
      </c>
      <c r="H29" s="127"/>
      <c r="I29" s="129" t="str">
        <f>IFERROR(VLOOKUP(#REF!,DB!A:F,6,0),"")</f>
        <v/>
      </c>
      <c r="J29" s="129" t="str">
        <f>IFERROR(VLOOKUP(#REF!,DB!A:G,7,0),"")</f>
        <v/>
      </c>
      <c r="K29" s="132"/>
      <c r="L29" s="133" t="str">
        <f>IFERROR(VLOOKUP(#REF!,DB!A:I,9,0),"")</f>
        <v/>
      </c>
    </row>
    <row r="30" spans="1:12" ht="15" customHeight="1">
      <c r="A30" s="128"/>
      <c r="B30" s="129" t="str">
        <f>IFERROR(VLOOKUP(#REF!,DB!A:K,11,0),"")</f>
        <v/>
      </c>
      <c r="C30" s="129"/>
      <c r="D30" s="129"/>
      <c r="E30" s="130"/>
      <c r="F30" s="127"/>
      <c r="G30" s="131">
        <f ca="1">IFERROR(NOW()-F30,"")</f>
        <v>45980.82135648148</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45980.82135648148</v>
      </c>
      <c r="H31" s="127"/>
      <c r="I31" s="129" t="str">
        <f>IFERROR(VLOOKUP(#REF!,DB!A:F,6,0),"")</f>
        <v/>
      </c>
      <c r="J31" s="129" t="str">
        <f>IFERROR(VLOOKUP(#REF!,DB!A:G,7,0),"")</f>
        <v/>
      </c>
      <c r="K31" s="132"/>
      <c r="L31" s="133" t="str">
        <f>IFERROR(VLOOKUP(#REF!,DB!A:I,9,0),"")</f>
        <v/>
      </c>
    </row>
    <row r="32" spans="1:12" ht="15" customHeight="1">
      <c r="A32" s="128"/>
      <c r="B32" s="129" t="str">
        <f>IFERROR(VLOOKUP(D32,DB!A:K,11,0),"")</f>
        <v/>
      </c>
      <c r="C32" s="129"/>
      <c r="D32" s="129"/>
      <c r="E32" s="130"/>
      <c r="F32" s="127"/>
      <c r="G32" s="131">
        <f ca="1">IFERROR(NOW()-F32,"")</f>
        <v>45980.82135648148</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45980.82135648148</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45980.82135648148</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45980.82135648148</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45980.82135648148</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45980.82135648148</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45980.82135648148</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45980.82135648148</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45980.82135648148</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45980.82135648148</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45980.82135648148</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45980.82135648148</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45980.82135648148</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45980.82135648148</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45980.82135648148</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45980.82135648148</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45980.82135648148</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45980.82135648148</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45980.82135648148</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45980.82135648148</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45980.82135648148</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45980.82135648148</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45980.82135648148</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45980.82135648148</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45980.82135648148</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45980.82135648148</v>
      </c>
      <c r="H57" s="127"/>
      <c r="I57" s="129" t="str">
        <f>IFERROR(VLOOKUP(D57,DB!A:F,6,0),"")</f>
        <v/>
      </c>
      <c r="J57" s="129" t="str">
        <f>IFERROR(VLOOKUP(D57,DB!A:G,7,0),"")</f>
        <v/>
      </c>
      <c r="K57" s="132"/>
      <c r="L57" s="133" t="str">
        <f>IFERROR(VLOOKUP(D57,DB!A:I,9,0),"")</f>
        <v/>
      </c>
    </row>
  </sheetData>
  <customSheetViews>
    <customSheetView guid="{F6042A99-DD27-4453-835D-0834D95730CC}" filter="1" showAutoFilter="1">
      <pageMargins left="0" right="0" top="0" bottom="0" header="0" footer="0"/>
      <autoFilter ref="B1:M1" xr:uid="{EF5AFD77-B46D-4888-8373-9C5BD1ACCDFF}"/>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5"/>
  <sheetViews>
    <sheetView workbookViewId="0">
      <pane ySplit="1" topLeftCell="A2"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155.82151851851813</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45980.82135648148</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45980.82135648148</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45980.82135648148</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45980.82135648148</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45980.82135648148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45980.82135648148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45980.82135648148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45980.82135648148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45980.82135648148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45980.82135648148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45980.82135648148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45980.82135648148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45980.82135648148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45980.82135648148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45980.82135648148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45980.82135648148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45980.82135648148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45980.82135648148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45980.82135648148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45980.82135648148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45980.82135648148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45980.82135648148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45980.82135648148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45980.82135648148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45980.82135648148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45980.82135648148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45980.82135648148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45980.82135648148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45980.82135648148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45980.82135648148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45980.82135648148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45980.82135648148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45980.82135648148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45980.82135648148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45980.82135648148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45980.82135648148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45980.82135648148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45980.82135648148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45980.82135648148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45980.82135648148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45980.82135648148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45980.82135648148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45980.82135648148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45980.82135648148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45980.82135648148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45980.82135648148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45980.82135648148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45980.82135648148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45980.82135648148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45980.82135648148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45980.82135648148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45980.82135648148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45980.82135648148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45980.82135648148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45980.82135648148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45980.82135648148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45980.82135648148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45980.82135648148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45980.82135648148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45980.82135648148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45980.82135648148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45980.82135648148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45980.82135648148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45980.82135648148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45980.82135648148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45980.82135648148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45980.82135648148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45980.82135648148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45980.82135648148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45980.82135648148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45980.82135648148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45980.82135648148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45980.82135648148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45980.82135648148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45980.82135648148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45980.82135648148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45980.82135648148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45980.82135648148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45980.82135648148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45980.82135648148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45980.82135648148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45980.82135648148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45980.82135648148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45980.82135648148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45980.82135648148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45980.82135648148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45980.82135648148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45980.82135648148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45980.82135648148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45980.82135648148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45980.82135648148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45980.82135648148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45980.82135648148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45980.82135648148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45980.82135648148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45980.82135648148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45980.82135648148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45980.82135648148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45980.82135648148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45980.82135648148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45980.82135648148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45980.82135648148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45980.82135648148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45980.82135648148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45980.82135648148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45980.82135648148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45980.82135648148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45980.82135648148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45980.82135648148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45980.82135648148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45980.82135648148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45980.82135648148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45980.82135648148</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45980.82135648148</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45980.82135648148</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45980.82135648148</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45980.82135648148</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45980.82135648148</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45980.82135648148</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45980.82135648148</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45980.82135648148</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45980.82135648148</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45980.82135648148</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45980.82135648148</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45980.82135648148</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45980.82135648148</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45980.82135648148</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45980.82135648148</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45980.82135648148</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45980.82135648148</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45980.82135648148</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45980.82135648148</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45980.82135648148</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45980.82135648148</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45980.82135648148</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45980.82135648148</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45980.82135648148</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45980.82135648148</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45980.82135648148</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45980.82135648148</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45980.82135648148</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45980.82135648148</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45980.82135648148</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45980.82135648148</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45980.82135648148</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45980.82135648148</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45980.82135648148</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45980.82135648148</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45980.82135648148</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45980.82135648148</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45980.82135648148</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45980.82135648148</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45980.82135648148</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45980.82135648148</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45980.82135648148</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45980.82135648148</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45980.82135648148</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45980.82135648148</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45980.82135648148</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45980.82135648148</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45980.82135648148</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45980.82135648148</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45980.82135648148</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45980.82135648148</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45980.82135648148</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45980.82135648148</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45980.82135648148</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45980.82135648148</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45980.82135648148</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45980.82135648148</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45980.82135648148</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45980.82135648148</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45980.82135648148</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45980.82135648148</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45980.82135648148</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45980.82135648148</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45980.82135648148</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45980.82135648148</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45980.82135648148</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45980.82135648148</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45980.82135648148</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45980.82135648148</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sheetData>
  <dataValidations count="2">
    <dataValidation allowBlank="1" showInputMessage="1" showErrorMessage="1" sqref="E1" xr:uid="{4D935161-CDD3-4592-B877-3FB59C99E142}"/>
    <dataValidation type="list" allowBlank="1" showInputMessage="1" showErrorMessage="1" sqref="E3:E1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7"/>
  <sheetViews>
    <sheetView workbookViewId="0">
      <selection activeCell="D2" sqref="D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18"/>
      <c r="E2" s="18"/>
      <c r="F2" s="20"/>
      <c r="G2" s="21">
        <f t="shared" ref="G2" ca="1" si="0">IFERROR(NOW()-F2,"-")</f>
        <v>45980.82135648148</v>
      </c>
      <c r="H2" s="22"/>
      <c r="I2" s="19" t="str">
        <f>IFERROR(VLOOKUP(D2,DB!A:F,6,0),"")</f>
        <v/>
      </c>
      <c r="J2" s="18" t="str">
        <f>IFERROR(VLOOKUP(D2,DB!A:G,7,0),"")</f>
        <v/>
      </c>
      <c r="K2" s="45"/>
      <c r="L2" s="23" t="str">
        <f>IFERROR(VLOOKUP(D2,DB!A:I,9,0),"")</f>
        <v/>
      </c>
    </row>
    <row r="3" spans="1:13" ht="15" customHeight="1">
      <c r="A3" s="19"/>
      <c r="B3" s="61" t="str">
        <f>IFERROR(VLOOKUP(D3,DB!A:K,11,0),"")</f>
        <v/>
      </c>
      <c r="C3" s="18"/>
      <c r="D3" s="19"/>
      <c r="E3" s="18"/>
      <c r="F3" s="20"/>
      <c r="G3" s="21">
        <f t="shared" ref="G3:G66" ca="1" si="1">IFERROR(NOW()-F3,"-")</f>
        <v>45980.82135648148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1"/>
        <v>45980.82135648148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45980.82135648148</v>
      </c>
      <c r="H5" s="22"/>
      <c r="I5" s="19" t="str">
        <f>IFERROR(VLOOKUP(D5,DB!A:F,6,0),"")</f>
        <v/>
      </c>
      <c r="J5" s="18" t="str">
        <f>IFERROR(VLOOKUP(D5,DB!A:G,7,0),"")</f>
        <v/>
      </c>
      <c r="K5" s="45"/>
      <c r="L5" s="23" t="str">
        <f>IFERROR(VLOOKUP(D5,DB!A:I,9,0),"")</f>
        <v/>
      </c>
    </row>
    <row r="6" spans="1:13" ht="15" customHeight="1">
      <c r="A6" s="19"/>
      <c r="B6" s="61" t="str">
        <f>IFERROR(VLOOKUP(D6,DB!A:K,11,0),"")</f>
        <v/>
      </c>
      <c r="C6" s="18"/>
      <c r="D6" s="61"/>
      <c r="E6" s="18"/>
      <c r="F6" s="20"/>
      <c r="G6" s="21">
        <f t="shared" ca="1" si="1"/>
        <v>45980.82135648148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45980.82135648148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45980.82135648148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45980.82135648148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45980.82135648148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45980.82135648148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45980.82135648148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45980.82135648148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45980.82135648148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45980.82135648148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45980.82135648148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45980.82135648148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45980.82135648148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45980.82135648148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45980.82135648148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45980.82135648148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45980.82135648148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45980.82135648148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45980.82135648148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45980.82135648148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45980.82135648148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45980.82135648148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45980.82135648148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45980.82135648148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45980.82135648148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45980.82135648148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45980.82135648148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45980.82135648148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45980.82135648148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45980.82135648148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45980.82135648148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45980.82135648148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45980.82135648148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45980.82135648148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45980.82135648148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45980.82135648148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45980.82135648148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45980.82135648148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45980.82135648148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45980.82135648148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45980.82135648148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45980.82135648148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45980.82135648148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45980.82135648148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45980.82135648148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45980.82135648148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45980.82135648148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45980.82135648148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45980.82135648148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45980.82135648148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45980.82135648148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45980.82135648148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45980.82135648148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45980.82135648148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45980.82135648148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45980.82135648148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45980.82135648148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45980.82135648148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45980.82135648148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45980.82135648148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45980.82135648148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ref="G67:G130" ca="1" si="2">IFERROR(NOW()-F67,"-")</f>
        <v>45980.82135648148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2"/>
        <v>45980.82135648148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45980.82135648148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45980.82135648148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45980.82135648148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45980.82135648148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45980.82135648148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45980.82135648148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45980.82135648148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45980.82135648148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45980.82135648148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45980.82135648148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45980.82135648148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45980.82135648148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45980.82135648148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45980.82135648148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45980.82135648148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45980.82135648148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45980.82135648148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45980.82135648148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45980.82135648148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45980.82135648148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45980.82135648148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45980.82135648148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45980.82135648148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45980.82135648148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45980.82135648148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45980.82135648148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45980.82135648148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45980.82135648148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45980.82135648148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45980.82135648148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45980.82135648148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45980.82135648148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45980.82135648148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45980.82135648148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45980.82135648148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45980.82135648148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45980.82135648148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45980.82135648148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45980.82135648148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45980.82135648148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45980.82135648148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45980.82135648148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45980.82135648148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45980.82135648148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45980.82135648148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45980.82135648148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45980.82135648148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45980.82135648148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45980.82135648148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45980.82135648148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45980.82135648148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45980.82135648148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45980.82135648148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45980.82135648148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45980.82135648148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45980.82135648148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45980.82135648148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45980.82135648148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45980.82135648148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45980.82135648148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45980.82135648148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45980.82135648148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ref="G131:G194" ca="1" si="3">IFERROR(NOW()-F131,"-")</f>
        <v>45980.82135648148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3"/>
        <v>45980.82135648148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45980.82135648148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45980.82135648148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45980.82135648148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45980.82135648148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45980.82135648148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45980.82135648148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45980.82135648148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45980.82135648148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45980.82135648148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45980.82135648148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45980.82135648148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45980.82135648148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45980.82135648148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45980.82135648148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45980.82135648148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45980.82135648148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45980.82135648148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45980.82135648148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45980.82135648148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45980.82135648148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45980.82135648148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45980.82135648148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45980.82135648148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45980.82135648148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45980.82135648148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45980.82135648148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45980.82135648148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45980.82135648148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45980.82135648148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45980.82135648148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45980.82135648148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45980.82135648148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45980.82135648148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45980.82135648148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45980.82135648148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45980.82135648148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45980.82135648148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45980.82135648148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45980.82135648148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45980.82135648148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45980.82135648148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45980.82135648148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45980.82135648148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45980.82135648148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45980.82135648148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45980.82135648148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45980.82135648148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45980.82135648148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45980.82135648148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45980.82135648148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45980.82135648148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45980.82135648148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45980.82135648148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45980.82135648148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45980.82135648148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45980.82135648148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45980.82135648148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45980.82135648148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45980.82135648148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45980.82135648148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45980.82135648148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45980.82135648148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ref="G195:G258" ca="1" si="4">IFERROR(NOW()-F195,"-")</f>
        <v>45980.82135648148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4"/>
        <v>45980.82135648148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45980.82135648148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45980.82135648148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45980.82135648148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45980.82135648148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45980.82135648148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45980.82135648148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45980.82135648148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45980.82135648148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45980.82135648148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45980.82135648148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45980.82135648148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45980.82135648148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45980.82135648148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45980.82135648148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45980.82135648148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45980.82135648148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45980.82135648148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45980.82135648148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45980.82135648148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45980.82135648148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45980.82135648148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45980.82135648148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45980.82135648148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45980.82135648148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45980.82135648148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45980.82135648148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45980.82135648148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45980.82135648148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45980.82135648148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45980.82135648148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45980.82135648148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45980.82135648148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45980.82135648148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45980.82135648148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45980.82135648148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45980.82135648148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45980.82135648148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45980.82135648148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45980.82135648148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45980.82135648148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45980.82135648148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45980.82135648148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45980.82135648148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45980.82135648148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45980.82135648148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45980.82135648148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45980.82135648148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45980.82135648148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45980.82135648148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45980.82135648148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45980.82135648148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45980.82135648148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45980.82135648148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45980.82135648148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45980.82135648148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45980.82135648148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45980.82135648148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45980.82135648148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45980.82135648148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45980.82135648148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45980.82135648148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45980.82135648148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ref="G259:G322" ca="1" si="5">IFERROR(NOW()-F259,"-")</f>
        <v>45980.82135648148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5"/>
        <v>45980.82135648148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45980.82135648148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45980.82135648148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45980.82135648148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45980.82135648148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45980.82135648148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45980.82135648148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45980.82135648148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45980.82135648148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45980.82135648148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45980.82135648148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45980.82135648148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45980.82135648148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45980.82135648148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45980.82135648148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45980.82135648148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45980.82135648148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45980.82135648148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45980.82135648148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45980.82135648148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45980.82135648148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45980.82135648148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45980.82135648148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45980.82135648148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45980.82135648148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45980.82135648148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45980.82135648148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45980.82135648148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45980.82135648148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45980.82135648148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45980.82135648148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45980.82135648148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45980.82135648148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45980.82135648148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45980.82135648148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45980.82135648148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45980.82135648148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45980.82135648148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45980.82135648148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45980.82135648148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45980.82135648148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45980.82135648148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45980.82135648148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45980.82135648148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45980.82135648148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45980.82135648148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45980.82135648148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45980.82135648148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45980.82135648148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45980.82135648148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45980.82135648148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45980.82135648148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45980.82135648148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45980.82135648148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45980.82135648148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45980.82135648148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45980.82135648148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45980.82135648148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45980.82135648148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45980.82135648148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45980.82135648148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45980.82135648148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45980.82135648148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ref="G323:G386" ca="1" si="6">IFERROR(NOW()-F323,"-")</f>
        <v>45980.82135648148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6"/>
        <v>45980.82135648148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45980.82135648148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45980.82135648148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45980.82135648148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45980.82135648148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45980.82135648148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45980.82135648148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45980.82135648148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45980.82135648148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45980.82135648148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45980.82135648148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45980.82135648148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45980.82135648148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45980.82135648148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45980.82135648148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45980.82135648148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45980.82135648148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45980.82135648148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45980.82135648148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45980.82135648148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45980.82135648148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45980.82135648148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45980.82135648148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45980.82135648148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45980.82135648148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45980.82135648148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45980.82135648148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45980.82135648148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45980.82135648148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45980.82135648148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45980.82135648148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45980.82135648148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45980.82135648148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45980.82135648148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45980.82135648148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45980.82135648148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45980.82135648148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45980.82135648148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45980.82135648148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45980.82135648148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45980.82135648148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45980.82135648148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45980.82135648148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45980.82135648148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45980.82135648148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45980.82135648148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45980.82135648148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45980.82135648148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45980.82135648148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45980.82135648148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45980.82135648148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45980.82135648148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45980.82135648148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45980.82135648148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45980.82135648148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45980.82135648148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45980.82135648148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45980.82135648148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45980.82135648148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45980.82135648148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45980.82135648148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45980.82135648148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45980.82135648148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ref="G387:G450" ca="1" si="7">IFERROR(NOW()-F387,"-")</f>
        <v>45980.82135648148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7"/>
        <v>45980.82135648148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45980.82135648148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45980.82135648148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45980.82135648148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45980.82135648148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45980.82135648148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45980.82135648148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45980.82135648148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45980.82135648148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45980.82135648148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45980.82135648148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45980.82135648148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45980.82135648148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45980.82135648148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45980.82135648148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45980.82135648148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45980.82135648148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45980.82135648148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45980.82135648148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45980.82135648148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45980.82135648148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45980.82135648148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45980.82135648148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45980.82135648148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45980.82135648148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45980.82135648148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45980.82135648148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45980.82135648148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45980.82135648148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45980.82135648148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45980.82135648148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45980.82135648148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45980.82135648148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45980.82135648148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45980.82135648148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45980.82135648148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45980.82135648148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45980.82135648148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45980.82135648148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45980.82135648148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45980.82135648148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45980.82135648148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45980.82135648148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45980.82135648148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45980.82135648148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45980.82135648148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45980.82135648148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45980.82135648148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45980.82135648148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45980.82135648148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45980.82135648148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45980.82135648148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45980.82135648148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45980.82135648148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45980.82135648148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45980.82135648148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45980.82135648148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45980.82135648148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45980.82135648148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45980.82135648148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45980.82135648148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45980.82135648148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45980.82135648148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ref="G451:G514" ca="1" si="8">IFERROR(NOW()-F451,"-")</f>
        <v>45980.82135648148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8"/>
        <v>45980.82135648148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45980.82135648148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45980.82135648148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45980.82135648148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45980.82135648148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45980.82135648148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45980.82135648148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45980.82135648148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45980.82135648148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45980.82135648148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45980.82135648148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45980.82135648148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45980.82135648148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45980.82135648148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45980.82135648148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45980.82135648148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45980.82135648148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45980.82135648148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45980.82135648148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45980.82135648148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45980.82135648148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45980.82135648148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45980.82135648148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45980.82135648148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45980.82135648148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45980.82135648148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45980.82135648148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45980.82135648148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45980.82135648148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45980.82135648148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45980.82135648148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45980.82135648148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45980.82135648148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45980.82135648148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45980.82135648148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45980.82135648148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45980.82135648148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45980.82135648148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45980.82135648148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45980.82135648148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45980.82135648148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45980.82135648148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45980.82135648148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45980.82135648148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45980.82135648148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45980.82135648148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45980.82135648148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45980.82135648148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45980.82135648148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45980.82135648148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45980.82135648148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45980.82135648148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45980.82135648148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45980.82135648148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45980.82135648148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45980.82135648148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45980.82135648148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45980.82135648148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45980.82135648148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45980.82135648148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45980.82135648148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45980.82135648148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45980.82135648148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ref="G515:G578" ca="1" si="9">IFERROR(NOW()-F515,"-")</f>
        <v>45980.82135648148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9"/>
        <v>45980.82135648148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45980.82135648148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45980.82135648148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45980.82135648148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45980.82135648148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45980.82135648148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45980.82135648148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45980.82135648148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45980.82135648148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45980.82135648148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45980.82135648148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45980.82135648148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45980.82135648148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45980.82135648148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45980.82135648148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45980.82135648148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45980.82135648148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45980.82135648148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45980.82135648148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45980.82135648148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45980.82135648148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45980.82135648148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45980.82135648148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45980.82135648148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45980.82135648148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45980.82135648148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45980.82135648148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45980.82135648148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45980.82135648148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45980.82135648148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45980.82135648148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45980.82135648148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45980.82135648148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45980.82135648148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45980.82135648148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45980.82135648148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45980.82135648148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45980.82135648148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45980.82135648148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45980.82135648148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45980.82135648148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45980.82135648148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45980.82135648148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45980.82135648148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45980.82135648148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45980.82135648148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45980.82135648148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45980.82135648148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45980.82135648148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45980.82135648148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45980.82135648148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45980.82135648148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45980.82135648148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45980.82135648148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45980.82135648148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45980.82135648148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45980.82135648148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45980.82135648148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45980.82135648148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45980.82135648148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45980.82135648148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45980.82135648148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45980.82135648148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ref="G579:G642" ca="1" si="10">IFERROR(NOW()-F579,"-")</f>
        <v>45980.82135648148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10"/>
        <v>45980.82135648148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45980.82135648148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45980.82135648148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45980.82135648148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45980.82135648148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45980.82135648148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45980.82135648148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45980.82135648148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45980.82135648148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45980.82135648148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45980.82135648148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45980.82135648148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45980.82135648148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45980.82135648148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45980.82135648148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45980.82135648148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45980.82135648148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45980.82135648148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45980.82135648148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45980.82135648148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45980.82135648148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45980.82135648148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45980.82135648148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45980.82135648148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45980.82135648148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45980.82135648148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45980.82135648148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45980.82135648148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45980.82135648148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45980.82135648148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45980.82135648148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45980.82135648148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45980.82135648148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45980.82135648148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45980.82135648148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45980.82135648148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45980.82135648148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45980.82135648148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45980.82135648148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45980.82135648148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45980.82135648148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45980.82135648148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45980.82135648148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45980.82135648148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45980.82135648148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45980.82135648148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45980.82135648148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45980.82135648148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45980.82135648148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45980.82135648148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45980.82135648148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45980.82135648148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45980.82135648148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45980.82135648148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45980.82135648148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45980.82135648148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45980.82135648148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45980.82135648148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45980.82135648148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45980.82135648148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45980.82135648148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45980.82135648148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45980.82135648148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ref="G643:G706" ca="1" si="11">IFERROR(NOW()-F643,"-")</f>
        <v>45980.82135648148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1"/>
        <v>45980.82135648148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45980.82135648148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45980.82135648148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45980.82135648148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45980.82135648148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45980.82135648148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45980.82135648148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45980.82135648148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45980.82135648148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45980.82135648148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45980.82135648148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45980.82135648148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45980.82135648148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45980.82135648148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45980.82135648148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45980.82135648148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45980.82135648148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45980.82135648148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45980.82135648148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45980.82135648148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45980.82135648148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45980.82135648148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45980.82135648148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45980.82135648148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45980.82135648148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45980.82135648148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45980.82135648148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45980.82135648148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45980.82135648148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45980.82135648148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45980.82135648148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45980.82135648148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45980.82135648148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45980.82135648148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45980.82135648148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45980.82135648148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45980.82135648148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45980.82135648148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45980.82135648148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45980.82135648148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45980.82135648148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45980.82135648148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45980.82135648148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45980.82135648148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45980.82135648148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45980.82135648148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45980.82135648148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45980.82135648148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45980.82135648148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45980.82135648148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45980.82135648148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45980.82135648148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45980.82135648148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45980.82135648148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45980.82135648148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45980.82135648148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45980.82135648148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45980.82135648148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45980.82135648148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45980.82135648148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45980.82135648148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45980.82135648148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45980.82135648148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ref="G707:G770" ca="1" si="12">IFERROR(NOW()-F707,"-")</f>
        <v>45980.82135648148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2"/>
        <v>45980.82135648148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45980.82135648148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45980.82135648148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45980.82135648148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45980.82135648148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45980.82135648148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45980.82135648148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45980.82135648148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45980.82135648148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45980.82135648148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45980.82135648148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45980.82135648148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45980.82135648148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45980.82135648148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45980.82135648148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45980.82135648148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45980.82135648148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45980.82135648148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45980.82135648148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45980.82135648148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45980.82135648148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45980.82135648148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45980.82135648148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45980.82135648148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45980.82135648148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45980.82135648148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45980.82135648148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45980.82135648148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45980.82135648148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45980.82135648148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45980.82135648148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45980.82135648148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45980.82135648148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45980.82135648148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45980.82135648148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45980.82135648148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45980.82135648148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45980.82135648148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45980.82135648148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45980.82135648148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45980.82135648148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45980.82135648148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45980.82135648148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45980.82135648148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45980.82135648148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45980.82135648148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45980.82135648148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45980.82135648148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45980.82135648148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45980.82135648148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45980.82135648148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45980.82135648148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45980.82135648148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45980.82135648148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45980.82135648148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45980.82135648148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45980.82135648148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45980.82135648148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45980.82135648148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45980.82135648148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45980.82135648148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45980.82135648148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45980.82135648148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ref="G771:G834" ca="1" si="13">IFERROR(NOW()-F771,"-")</f>
        <v>45980.82135648148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3"/>
        <v>45980.82135648148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45980.82135648148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45980.82135648148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45980.82135648148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45980.82135648148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45980.82135648148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45980.82135648148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45980.82135648148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45980.82135648148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45980.82135648148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45980.82135648148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45980.82135648148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45980.82135648148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45980.82135648148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45980.82135648148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45980.82135648148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45980.82135648148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45980.82135648148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45980.82135648148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45980.82135648148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45980.82135648148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45980.82135648148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45980.82135648148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45980.82135648148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45980.82135648148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45980.82135648148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45980.82135648148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45980.82135648148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45980.82135648148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45980.82135648148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45980.82135648148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45980.82135648148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45980.82135648148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45980.82135648148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45980.82135648148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45980.82135648148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45980.82135648148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45980.82135648148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45980.82135648148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45980.82135648148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45980.82135648148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45980.82135648148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45980.82135648148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45980.82135648148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45980.82135648148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45980.82135648148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45980.82135648148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45980.82135648148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45980.82135648148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45980.82135648148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45980.82135648148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45980.82135648148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45980.82135648148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45980.82135648148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45980.82135648148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45980.82135648148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45980.82135648148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45980.82135648148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45980.82135648148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45980.82135648148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45980.82135648148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45980.82135648148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45980.82135648148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ref="G835:G898" ca="1" si="14">IFERROR(NOW()-F835,"-")</f>
        <v>45980.82135648148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4"/>
        <v>45980.82135648148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45980.82135648148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45980.82135648148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45980.82135648148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45980.82135648148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45980.82135648148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45980.82135648148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45980.82135648148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45980.82135648148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45980.82135648148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45980.82135648148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45980.82135648148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45980.82135648148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45980.82135648148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45980.82135648148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45980.82135648148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45980.82135648148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45980.82135648148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45980.82135648148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45980.82135648148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45980.82135648148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45980.82135648148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45980.82135648148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45980.82135648148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45980.82135648148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45980.82135648148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45980.82135648148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45980.82135648148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45980.82135648148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45980.82135648148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45980.82135648148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45980.82135648148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45980.82135648148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45980.82135648148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45980.82135648148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45980.82135648148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45980.82135648148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45980.82135648148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45980.82135648148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45980.82135648148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45980.82135648148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45980.82135648148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45980.82135648148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45980.82135648148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45980.82135648148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45980.82135648148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45980.82135648148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45980.82135648148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45980.82135648148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45980.82135648148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45980.82135648148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45980.82135648148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45980.82135648148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45980.82135648148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45980.82135648148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45980.82135648148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45980.82135648148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45980.82135648148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45980.82135648148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45980.82135648148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45980.82135648148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45980.82135648148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45980.82135648148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ref="G899:G962" ca="1" si="15">IFERROR(NOW()-F899,"-")</f>
        <v>45980.82135648148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5"/>
        <v>45980.82135648148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45980.82135648148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45980.82135648148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45980.82135648148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45980.82135648148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45980.82135648148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45980.82135648148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45980.82135648148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45980.82135648148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45980.82135648148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45980.82135648148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45980.82135648148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45980.82135648148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45980.82135648148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45980.82135648148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45980.82135648148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45980.82135648148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45980.82135648148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45980.82135648148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45980.82135648148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45980.82135648148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45980.82135648148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45980.82135648148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45980.82135648148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45980.82135648148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45980.82135648148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45980.82135648148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45980.82135648148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45980.82135648148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45980.82135648148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45980.82135648148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45980.82135648148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45980.82135648148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45980.82135648148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45980.82135648148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45980.82135648148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45980.82135648148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45980.82135648148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45980.82135648148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45980.82135648148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45980.82135648148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45980.82135648148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45980.82135648148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45980.82135648148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45980.82135648148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45980.82135648148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45980.82135648148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45980.82135648148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45980.82135648148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45980.82135648148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45980.82135648148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45980.82135648148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45980.82135648148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45980.82135648148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45980.82135648148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45980.82135648148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45980.82135648148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45980.82135648148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45980.82135648148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45980.82135648148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45980.82135648148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45980.82135648148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45980.82135648148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ref="G963:G977" ca="1" si="16">IFERROR(NOW()-F963,"-")</f>
        <v>45980.82135648148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6"/>
        <v>45980.82135648148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45980.82135648148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45980.82135648148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45980.82135648148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45980.82135648148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45980.82135648148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45980.82135648148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45980.82135648148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45980.82135648148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45980.82135648148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45980.82135648148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45980.82135648148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45980.82135648148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45980.82135648148</v>
      </c>
      <c r="H977" s="22"/>
      <c r="I977" s="19" t="str">
        <f>IFERROR(VLOOKUP(D977,DB!A:F,6,0),"")</f>
        <v/>
      </c>
      <c r="J977" s="18" t="str">
        <f>IFERROR(VLOOKUP(D977,DB!A:G,7,0),"")</f>
        <v/>
      </c>
      <c r="K977" s="45"/>
      <c r="L977" s="23" t="str">
        <f>IFERROR(VLOOKUP(D977,DB!A:I,9,0),"")</f>
        <v/>
      </c>
    </row>
  </sheetData>
  <dataValidations count="2">
    <dataValidation allowBlank="1" showInputMessage="1" showErrorMessage="1" sqref="E1" xr:uid="{5914219A-CB83-432D-936A-CC0CB6F3982A}"/>
    <dataValidation type="list" allowBlank="1" showInputMessage="1" showErrorMessage="1" sqref="E2:E97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1"/>
  <sheetViews>
    <sheetView tabSelected="1"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39105</v>
      </c>
      <c r="B2" s="91" t="str">
        <f>IFERROR(VLOOKUP(D2,DB!A:K,11,0),"")</f>
        <v>R4</v>
      </c>
      <c r="C2" s="93">
        <v>1</v>
      </c>
      <c r="D2" s="91" t="s">
        <v>35092</v>
      </c>
      <c r="E2" s="94" t="s">
        <v>39021</v>
      </c>
      <c r="F2" s="95">
        <v>45703.480717592596</v>
      </c>
      <c r="G2" s="96">
        <f ca="1">IFERROR(NOW()-F2,"")</f>
        <v>277.3406388888834</v>
      </c>
      <c r="H2" s="95">
        <v>45703.474768518521</v>
      </c>
      <c r="I2" s="95" t="str">
        <f>IFERROR(VLOOKUP(D2,DB!A:F,6,0),"")</f>
        <v>SCECO</v>
      </c>
      <c r="J2" s="95" t="str">
        <f>IFERROR(VLOOKUP(D2,DB!A:G,7,0),"")</f>
        <v>Dead</v>
      </c>
      <c r="K2" s="97" t="s">
        <v>39106</v>
      </c>
      <c r="L2" s="91" t="str">
        <f>IFERROR(VLOOKUP(D2,DB!A:I,9,0),"")</f>
        <v>Latis</v>
      </c>
    </row>
    <row r="3" spans="1:16" ht="15" customHeight="1">
      <c r="A3" s="113"/>
      <c r="B3" s="113" t="str">
        <f>IFERROR(VLOOKUP(D3,DB!A:K,11,0),"")</f>
        <v/>
      </c>
      <c r="C3" s="93"/>
      <c r="D3" s="91"/>
      <c r="E3" s="94"/>
      <c r="F3" s="95"/>
      <c r="G3" s="96">
        <f t="shared" ref="G3:G51" ca="1" si="0">IFERROR(NOW()-F3,"")</f>
        <v>45980.82135648148</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t="shared" ca="1" si="0"/>
        <v>45980.82135648148</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45980.82135648148</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45980.82135648148</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45980.82135648148</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45980.82135648148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45980.82135648148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45980.82135648148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45980.82135648148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45980.82135648148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45980.82135648148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45980.82135648148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147"/>
      <c r="E15" s="94"/>
      <c r="F15" s="95"/>
      <c r="G15" s="96">
        <f t="shared" ca="1" si="0"/>
        <v>45980.82135648148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45980.82135648148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45980.82135648148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45980.82135648148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45980.82135648148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45980.82135648148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45980.82135648148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45980.82135648148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45980.82135648148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45980.82135648148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45980.82135648148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45980.82135648148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45980.82135648148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45980.82135648148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45980.82135648148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45980.82135648148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45980.82135648148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45980.82135648148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45980.82135648148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45980.82135648148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45980.82135648148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45980.82135648148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45980.82135648148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45980.82135648148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45980.82135648148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45980.82135648148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45980.82135648148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45980.82135648148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45980.82135648148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45980.82135648148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45980.82135648148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45980.82135648148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45980.82135648148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45980.82135648148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45980.82135648148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45980.82135648148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45980.82135648148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ref="G52:G115" ca="1" si="1">IFERROR(NOW()-F52,"")</f>
        <v>45980.82135648148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45980.82135648148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45980.82135648148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45980.82135648148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45980.82135648148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45980.82135648148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45980.82135648148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45980.82135648148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45980.82135648148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45980.82135648148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45980.82135648148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45980.82135648148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45980.82135648148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45980.82135648148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45980.82135648148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45980.82135648148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45980.82135648148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45980.82135648148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45980.82135648148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45980.82135648148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45980.82135648148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45980.82135648148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45980.82135648148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45980.82135648148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45980.82135648148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45980.82135648148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45980.82135648148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45980.82135648148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45980.82135648148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45980.82135648148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45980.82135648148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45980.82135648148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45980.82135648148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45980.82135648148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45980.82135648148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45980.82135648148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45980.82135648148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45980.82135648148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45980.82135648148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45980.82135648148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45980.82135648148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45980.82135648148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45980.82135648148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45980.82135648148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45980.82135648148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45980.82135648148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45980.82135648148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45980.82135648148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45980.82135648148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45980.82135648148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45980.82135648148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45980.82135648148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45980.82135648148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45980.82135648148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45980.82135648148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45980.82135648148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45980.82135648148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45980.82135648148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45980.82135648148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45980.82135648148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45980.82135648148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45980.82135648148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45980.82135648148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45980.82135648148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ref="G116:G179" ca="1" si="2">IFERROR(NOW()-F116,"")</f>
        <v>45980.82135648148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45980.82135648148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45980.82135648148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45980.82135648148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45980.82135648148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45980.82135648148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45980.82135648148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45980.82135648148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45980.82135648148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45980.82135648148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45980.82135648148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45980.82135648148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45980.82135648148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45980.82135648148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45980.82135648148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45980.82135648148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45980.82135648148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45980.82135648148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45980.82135648148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45980.82135648148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45980.82135648148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45980.82135648148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45980.82135648148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45980.82135648148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45980.82135648148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45980.82135648148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45980.82135648148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45980.82135648148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45980.82135648148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45980.82135648148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45980.82135648148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45980.82135648148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45980.82135648148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45980.82135648148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45980.82135648148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45980.82135648148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45980.82135648148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45980.82135648148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45980.82135648148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45980.82135648148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45980.82135648148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45980.82135648148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45980.82135648148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45980.82135648148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45980.82135648148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45980.82135648148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45980.82135648148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45980.82135648148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45980.82135648148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45980.82135648148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45980.82135648148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45980.82135648148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45980.82135648148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45980.82135648148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45980.82135648148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45980.82135648148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45980.82135648148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45980.82135648148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45980.82135648148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45980.82135648148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45980.82135648148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45980.82135648148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45980.82135648148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45980.82135648148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ref="G180:G243" ca="1" si="3">IFERROR(NOW()-F180,"")</f>
        <v>45980.82135648148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45980.82135648148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45980.82135648148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45980.82135648148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45980.82135648148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45980.82135648148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45980.82135648148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45980.82135648148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45980.82135648148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45980.82135648148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45980.82135648148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45980.82135648148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45980.82135648148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45980.82135648148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45980.82135648148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45980.82135648148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45980.82135648148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45980.82135648148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45980.82135648148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45980.82135648148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45980.82135648148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45980.82135648148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45980.82135648148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45980.82135648148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45980.82135648148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45980.82135648148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45980.82135648148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45980.82135648148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45980.82135648148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45980.82135648148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45980.82135648148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45980.82135648148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45980.82135648148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45980.82135648148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45980.82135648148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45980.82135648148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45980.82135648148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45980.82135648148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45980.82135648148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45980.82135648148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45980.82135648148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45980.82135648148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45980.82135648148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45980.82135648148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45980.82135648148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45980.82135648148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45980.82135648148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45980.82135648148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45980.82135648148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45980.82135648148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45980.82135648148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45980.82135648148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45980.82135648148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45980.82135648148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45980.82135648148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45980.82135648148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45980.82135648148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45980.82135648148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45980.82135648148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45980.82135648148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45980.82135648148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45980.82135648148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45980.82135648148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45980.82135648148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ref="G244:G307" ca="1" si="4">IFERROR(NOW()-F244,"")</f>
        <v>45980.82135648148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45980.82135648148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45980.82135648148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45980.82135648148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45980.82135648148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45980.82135648148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45980.82135648148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45980.82135648148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45980.82135648148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45980.82135648148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45980.82135648148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45980.82135648148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45980.82135648148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45980.82135648148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45980.82135648148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45980.82135648148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45980.82135648148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45980.82135648148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45980.82135648148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45980.82135648148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45980.82135648148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45980.82135648148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45980.82135648148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45980.82135648148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45980.82135648148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45980.82135648148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45980.82135648148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45980.82135648148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45980.82135648148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45980.82135648148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45980.82135648148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45980.82135648148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45980.82135648148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45980.82135648148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45980.82135648148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45980.82135648148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45980.82135648148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45980.82135648148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45980.82135648148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45980.82135648148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45980.82135648148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45980.82135648148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45980.82135648148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45980.82135648148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45980.82135648148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45980.82135648148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45980.82135648148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45980.82135648148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45980.82135648148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45980.82135648148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45980.82135648148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45980.82135648148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45980.82135648148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45980.82135648148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45980.82135648148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45980.82135648148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45980.82135648148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45980.82135648148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45980.82135648148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45980.82135648148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45980.82135648148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45980.82135648148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45980.82135648148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45980.82135648148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ref="G308:G371" ca="1" si="5">IFERROR(NOW()-F308,"")</f>
        <v>45980.82135648148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45980.82135648148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45980.82135648148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45980.82135648148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45980.82135648148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45980.82135648148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45980.82135648148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45980.82135648148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45980.82135648148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45980.82135648148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45980.82135648148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45980.82135648148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45980.82135648148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45980.82135648148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45980.82135648148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45980.82135648148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45980.82135648148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45980.82135648148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45980.82135648148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45980.82135648148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45980.82135648148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45980.82135648148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45980.82135648148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45980.82135648148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45980.82135648148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45980.82135648148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45980.82135648148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45980.82135648148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45980.82135648148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45980.82135648148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45980.82135648148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45980.82135648148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45980.82135648148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45980.82135648148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45980.82135648148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45980.82135648148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45980.82135648148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45980.82135648148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45980.82135648148</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45980.82135648148</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45980.82135648148</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45980.82135648148</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45980.82135648148</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45980.82135648148</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45980.82135648148</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45980.82135648148</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45980.82135648148</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45980.82135648148</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45980.82135648148</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45980.82135648148</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45980.82135648148</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45980.82135648148</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45980.82135648148</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45980.82135648148</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45980.82135648148</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45980.82135648148</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45980.82135648148</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45980.82135648148</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45980.82135648148</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45980.82135648148</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45980.82135648148</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45980.82135648148</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45980.82135648148</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45980.82135648148</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ref="G372:G435" ca="1" si="6">IFERROR(NOW()-F372,"")</f>
        <v>45980.82135648148</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45980.82135648148</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45980.82135648148</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45980.82135648148</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45980.82135648148</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45980.82135648148</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45980.82135648148</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45980.82135648148</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45980.82135648148</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45980.82135648148</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45980.82135648148</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45980.82135648148</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45980.82135648148</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45980.82135648148</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45980.82135648148</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45980.82135648148</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45980.82135648148</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45980.82135648148</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45980.82135648148</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45980.82135648148</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45980.82135648148</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45980.82135648148</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45980.82135648148</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45980.82135648148</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45980.82135648148</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45980.82135648148</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45980.82135648148</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45980.82135648148</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45980.82135648148</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45980.82135648148</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45980.82135648148</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45980.82135648148</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45980.82135648148</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45980.82135648148</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45980.82135648148</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45980.82135648148</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45980.82135648148</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45980.82135648148</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45980.82135648148</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45980.82135648148</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45980.82135648148</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45980.82135648148</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45980.82135648148</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45980.82135648148</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45980.82135648148</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45980.82135648148</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45980.82135648148</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45980.82135648148</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45980.82135648148</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45980.82135648148</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45980.82135648148</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45980.82135648148</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45980.82135648148</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45980.82135648148</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45980.82135648148</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45980.82135648148</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45980.82135648148</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45980.82135648148</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45980.82135648148</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45980.82135648148</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45980.82135648148</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45980.82135648148</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45980.82135648148</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45980.82135648148</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ref="G436:G481" ca="1" si="7">IFERROR(NOW()-F436,"")</f>
        <v>45980.82135648148</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45980.82135648148</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45980.82135648148</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45980.82135648148</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45980.82135648148</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45980.82135648148</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45980.82135648148</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45980.82135648148</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45980.82135648148</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45980.82135648148</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45980.82135648148</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45980.82135648148</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45980.82135648148</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45980.82135648148</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45980.82135648148</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45980.82135648148</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45980.82135648148</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45980.82135648148</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45980.82135648148</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45980.82135648148</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45980.82135648148</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45980.82135648148</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45980.82135648148</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45980.82135648148</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45980.82135648148</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45980.82135648148</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45980.82135648148</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45980.82135648148</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45980.82135648148</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45980.82135648148</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45980.82135648148</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45980.82135648148</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45980.82135648148</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45980.82135648148</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45980.82135648148</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45980.82135648148</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45980.82135648148</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45980.82135648148</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45980.82135648148</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45980.82135648148</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45980.82135648148</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45980.82135648148</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45980.82135648148</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45980.82135648148</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45980.82135648148</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45980.82135648148</v>
      </c>
      <c r="H481" s="95"/>
      <c r="I481" s="113" t="str">
        <f>IFERROR(VLOOKUP(D481,DB!A:F,6,0),"")</f>
        <v/>
      </c>
      <c r="J481" s="113" t="str">
        <f>IFERROR(VLOOKUP(D481,DB!A:G,7,0),"")</f>
        <v/>
      </c>
      <c r="K481" s="97"/>
      <c r="L481" s="91" t="str">
        <f>IFERROR(VLOOKUP(D481,DB!A:I,9,0),"")</f>
        <v/>
      </c>
    </row>
  </sheetData>
  <dataValidations count="2">
    <dataValidation allowBlank="1" showInputMessage="1" showErrorMessage="1" sqref="E1" xr:uid="{A4F81451-56CC-4543-9497-104C4E44EE4B}"/>
    <dataValidation type="list" allowBlank="1" showInputMessage="1" showErrorMessage="1" sqref="E2:E48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60"/>
  <sheetViews>
    <sheetView workbookViewId="0">
      <selection activeCell="A6" sqref="A6:XFD6"/>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10.699218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39107</v>
      </c>
      <c r="B2" s="37" t="str">
        <f>IFERROR(VLOOKUP(D2,DB!A:K,11,0),"")</f>
        <v>R5</v>
      </c>
      <c r="C2" s="37">
        <v>3</v>
      </c>
      <c r="D2" s="106" t="s">
        <v>36011</v>
      </c>
      <c r="E2" s="37" t="s">
        <v>39021</v>
      </c>
      <c r="F2" s="38">
        <v>45891.832060185188</v>
      </c>
      <c r="G2" s="108">
        <f ca="1">IFERROR(NOW()-F2,"")</f>
        <v>88.989296296291286</v>
      </c>
      <c r="H2" s="38">
        <v>45891.790393518517</v>
      </c>
      <c r="I2" s="37" t="str">
        <f>IFERROR(VLOOKUP(D2,DB!A:F,6,0),"")</f>
        <v>Generator-SG</v>
      </c>
      <c r="J2" s="37" t="str">
        <f>IFERROR(VLOOKUP(D2,DB!A:G,7,0),"")</f>
        <v>Vandalized</v>
      </c>
      <c r="K2" s="37" t="s">
        <v>39108</v>
      </c>
      <c r="L2" s="37" t="str">
        <f>IFERROR(VLOOKUP(D2,DB!A:I,9,0),"")</f>
        <v>Latis</v>
      </c>
      <c r="M2" s="105"/>
    </row>
    <row r="3" spans="1:13" ht="30">
      <c r="A3" s="37" t="s">
        <v>39109</v>
      </c>
      <c r="B3" s="37" t="str">
        <f>IFERROR(VLOOKUP(D3,DB!A:K,11,0),"")</f>
        <v>R5</v>
      </c>
      <c r="C3" s="37">
        <v>1</v>
      </c>
      <c r="D3" s="37" t="s">
        <v>33268</v>
      </c>
      <c r="E3" s="37" t="s">
        <v>39100</v>
      </c>
      <c r="F3" s="38">
        <v>45926.188877314817</v>
      </c>
      <c r="G3" s="108">
        <f t="shared" ref="G3" ca="1" si="0">IFERROR(NOW()-F3,"")</f>
        <v>54.632479166662961</v>
      </c>
      <c r="H3" s="38">
        <v>45926.158159722225</v>
      </c>
      <c r="I3" s="37" t="str">
        <f>IFERROR(VLOOKUP(D3,DB!A:F,6,0),"")</f>
        <v>SCECO</v>
      </c>
      <c r="J3" s="37" t="str">
        <f>IFERROR(VLOOKUP(D3,DB!A:G,7,0),"")</f>
        <v>Good</v>
      </c>
      <c r="K3" s="37" t="s">
        <v>39110</v>
      </c>
      <c r="L3" s="37" t="str">
        <f>IFERROR(VLOOKUP(D3,DB!A:I,9,0),"")</f>
        <v>Latis</v>
      </c>
      <c r="M3" s="105"/>
    </row>
    <row r="4" spans="1:13" ht="48" customHeight="1">
      <c r="A4" s="109" t="s">
        <v>39111</v>
      </c>
      <c r="B4" s="109" t="str">
        <f>IFERROR(VLOOKUP(D4,DB!A:K,11,0),"")</f>
        <v>R5</v>
      </c>
      <c r="C4" s="109">
        <v>1</v>
      </c>
      <c r="D4" s="109" t="s">
        <v>34758</v>
      </c>
      <c r="E4" s="109" t="s">
        <v>39100</v>
      </c>
      <c r="F4" s="110">
        <v>45948.661111111112</v>
      </c>
      <c r="G4" s="111">
        <f t="shared" ref="G4" ca="1" si="1">IFERROR(NOW()-F4,"")</f>
        <v>32.160245370367193</v>
      </c>
      <c r="H4" s="110">
        <v>45948.661111111112</v>
      </c>
      <c r="I4" s="109" t="str">
        <f>IFERROR(VLOOKUP(D4,DB!A:F,6,0),"")</f>
        <v>SCECO</v>
      </c>
      <c r="J4" s="109" t="str">
        <f>IFERROR(VLOOKUP(D4,DB!A:G,7,0),"")</f>
        <v>Dead</v>
      </c>
      <c r="K4" s="109" t="s">
        <v>39112</v>
      </c>
      <c r="L4" s="109" t="str">
        <f>IFERROR(VLOOKUP(D4,DB!A:I,9,0),"")</f>
        <v>Latis</v>
      </c>
    </row>
    <row r="5" spans="1:13" s="105" customFormat="1">
      <c r="A5" s="109" t="s">
        <v>39113</v>
      </c>
      <c r="B5" s="109" t="str">
        <f>IFERROR(VLOOKUP(D5,DB!A:K,11,0),"")</f>
        <v>R5</v>
      </c>
      <c r="C5" s="109">
        <v>1</v>
      </c>
      <c r="D5" s="109" t="s">
        <v>33371</v>
      </c>
      <c r="E5" s="109" t="s">
        <v>39021</v>
      </c>
      <c r="F5" s="135">
        <v>45977.514803240738</v>
      </c>
      <c r="G5" s="111">
        <f ca="1">IFERROR(NOW()-F5,"")</f>
        <v>3.3065532407417777</v>
      </c>
      <c r="H5" s="135">
        <v>45977.468807870369</v>
      </c>
      <c r="I5" s="109" t="str">
        <f>IFERROR(VLOOKUP(D5,DB!A:F,6,0),"")</f>
        <v>SCECO</v>
      </c>
      <c r="J5" s="109" t="str">
        <f>IFERROR(VLOOKUP(D5,DB!A:G,7,0),"")</f>
        <v>Weak</v>
      </c>
      <c r="K5" s="109" t="s">
        <v>39114</v>
      </c>
      <c r="L5" s="109" t="str">
        <f>IFERROR(VLOOKUP(D5,DB!A:I,9,0),"")</f>
        <v>Latis</v>
      </c>
    </row>
    <row r="6" spans="1:13">
      <c r="A6" s="109" t="s">
        <v>39113</v>
      </c>
      <c r="B6" s="109" t="str">
        <f>IFERROR(VLOOKUP(D6,DB!A:K,11,0),"")</f>
        <v>R5</v>
      </c>
      <c r="C6" s="109">
        <v>1</v>
      </c>
      <c r="D6" s="109" t="s">
        <v>38122</v>
      </c>
      <c r="E6" s="109" t="s">
        <v>39115</v>
      </c>
      <c r="F6" s="135">
        <v>45980.705428240741</v>
      </c>
      <c r="G6" s="111">
        <f ca="1">IFERROR(NOW()-F6,"")</f>
        <v>0.11592824073886732</v>
      </c>
      <c r="H6" s="135">
        <v>45980.697789351849</v>
      </c>
      <c r="I6" s="109" t="str">
        <f>IFERROR(VLOOKUP(D6,DB!A:F,6,0),"")</f>
        <v>SCECO</v>
      </c>
      <c r="J6" s="109" t="str">
        <f>IFERROR(VLOOKUP(D6,DB!A:G,7,0),"")</f>
        <v>Haj Removal</v>
      </c>
      <c r="K6" s="109" t="s">
        <v>39116</v>
      </c>
      <c r="L6" s="109" t="str">
        <f>IFERROR(VLOOKUP(D6,DB!A:I,9,0),"")</f>
        <v>Latis</v>
      </c>
    </row>
    <row r="7" spans="1:13">
      <c r="A7" s="109" t="s">
        <v>39113</v>
      </c>
      <c r="B7" s="109" t="str">
        <f>IFERROR(VLOOKUP(D7,DB!A:K,11,0),"")</f>
        <v>R5</v>
      </c>
      <c r="C7" s="109">
        <v>1</v>
      </c>
      <c r="D7" s="109" t="s">
        <v>38262</v>
      </c>
      <c r="E7" s="109" t="s">
        <v>39115</v>
      </c>
      <c r="F7" s="135">
        <v>45980.705428240741</v>
      </c>
      <c r="G7" s="111">
        <f ca="1">IFERROR(NOW()-F7,"")</f>
        <v>0.11592824073886732</v>
      </c>
      <c r="H7" s="135">
        <v>45980.697789351849</v>
      </c>
      <c r="I7" s="109" t="str">
        <f>IFERROR(VLOOKUP(D7,DB!A:F,6,0),"")</f>
        <v>SCECO</v>
      </c>
      <c r="J7" s="109" t="str">
        <f>IFERROR(VLOOKUP(D7,DB!A:G,7,0),"")</f>
        <v>Haj Removal</v>
      </c>
      <c r="K7" s="109" t="s">
        <v>39116</v>
      </c>
      <c r="L7" s="109" t="str">
        <f>IFERROR(VLOOKUP(D7,DB!A:I,9,0),"")</f>
        <v>Latis</v>
      </c>
    </row>
    <row r="8" spans="1:13">
      <c r="A8" s="109" t="s">
        <v>39113</v>
      </c>
      <c r="B8" s="109" t="str">
        <f>IFERROR(VLOOKUP(D8,DB!A:K,11,0),"")</f>
        <v>R5</v>
      </c>
      <c r="C8" s="109">
        <v>1</v>
      </c>
      <c r="D8" s="109" t="s">
        <v>38288</v>
      </c>
      <c r="E8" s="109" t="s">
        <v>39115</v>
      </c>
      <c r="F8" s="135">
        <v>45980.705428240741</v>
      </c>
      <c r="G8" s="111">
        <f ca="1">IFERROR(NOW()-F8,"")</f>
        <v>0.11592824073886732</v>
      </c>
      <c r="H8" s="135">
        <v>45980.697789351849</v>
      </c>
      <c r="I8" s="109" t="str">
        <f>IFERROR(VLOOKUP(D8,DB!A:F,6,0),"")</f>
        <v>SCECO</v>
      </c>
      <c r="J8" s="109" t="str">
        <f>IFERROR(VLOOKUP(D8,DB!A:G,7,0),"")</f>
        <v>Haj Removal</v>
      </c>
      <c r="K8" s="109" t="s">
        <v>39117</v>
      </c>
      <c r="L8" s="109" t="str">
        <f>IFERROR(VLOOKUP(D8,DB!A:I,9,0),"")</f>
        <v>Latis</v>
      </c>
    </row>
    <row r="9" spans="1:13">
      <c r="A9" s="109" t="s">
        <v>39113</v>
      </c>
      <c r="B9" s="109" t="str">
        <f>IFERROR(VLOOKUP(D9,DB!A:K,11,0),"")</f>
        <v>R5</v>
      </c>
      <c r="C9" s="109">
        <v>1</v>
      </c>
      <c r="D9" s="109" t="s">
        <v>38135</v>
      </c>
      <c r="E9" s="109" t="s">
        <v>39115</v>
      </c>
      <c r="F9" s="135">
        <v>45980.705428240741</v>
      </c>
      <c r="G9" s="111">
        <f ca="1">IFERROR(NOW()-F9,"")</f>
        <v>0.11592824073886732</v>
      </c>
      <c r="H9" s="135">
        <v>45980.697789351849</v>
      </c>
      <c r="I9" s="109" t="str">
        <f>IFERROR(VLOOKUP(D9,DB!A:F,6,0),"")</f>
        <v>SCECO</v>
      </c>
      <c r="J9" s="109" t="str">
        <f>IFERROR(VLOOKUP(D9,DB!A:G,7,0),"")</f>
        <v>Haj Removal</v>
      </c>
      <c r="K9" s="109" t="s">
        <v>39117</v>
      </c>
      <c r="L9" s="109" t="str">
        <f>IFERROR(VLOOKUP(D9,DB!A:I,9,0),"")</f>
        <v>Latis</v>
      </c>
    </row>
    <row r="10" spans="1:13">
      <c r="A10" s="109" t="s">
        <v>39113</v>
      </c>
      <c r="B10" s="109" t="str">
        <f>IFERROR(VLOOKUP(D10,DB!A:K,11,0),"")</f>
        <v>R5</v>
      </c>
      <c r="C10" s="109">
        <v>2</v>
      </c>
      <c r="D10" s="109" t="s">
        <v>38250</v>
      </c>
      <c r="E10" s="109" t="s">
        <v>39115</v>
      </c>
      <c r="F10" s="135">
        <v>45980.705428240741</v>
      </c>
      <c r="G10" s="111">
        <f ca="1">IFERROR(NOW()-F10,"")</f>
        <v>0.11592824073886732</v>
      </c>
      <c r="H10" s="135">
        <v>45980.697789351849</v>
      </c>
      <c r="I10" s="109" t="str">
        <f>IFERROR(VLOOKUP(D10,DB!A:F,6,0),"")</f>
        <v>SCECO</v>
      </c>
      <c r="J10" s="109" t="str">
        <f>IFERROR(VLOOKUP(D10,DB!A:G,7,0),"")</f>
        <v>Haj Removal</v>
      </c>
      <c r="K10" s="109" t="s">
        <v>39117</v>
      </c>
      <c r="L10" s="109" t="str">
        <f>IFERROR(VLOOKUP(D10,DB!A:I,9,0),"")</f>
        <v>Latis</v>
      </c>
    </row>
    <row r="11" spans="1:13">
      <c r="A11" s="109" t="s">
        <v>39113</v>
      </c>
      <c r="B11" s="109" t="str">
        <f>IFERROR(VLOOKUP(D11,DB!A:K,11,0),"")</f>
        <v>R5</v>
      </c>
      <c r="C11" s="109">
        <v>1</v>
      </c>
      <c r="D11" s="109" t="s">
        <v>38505</v>
      </c>
      <c r="E11" s="109" t="s">
        <v>39115</v>
      </c>
      <c r="F11" s="135">
        <v>45980.705428240741</v>
      </c>
      <c r="G11" s="111">
        <f ca="1">IFERROR(NOW()-F11,"")</f>
        <v>0.11592824073886732</v>
      </c>
      <c r="H11" s="135">
        <v>45980.697789351849</v>
      </c>
      <c r="I11" s="109" t="str">
        <f>IFERROR(VLOOKUP(D11,DB!A:F,6,0),"")</f>
        <v>SCECO</v>
      </c>
      <c r="J11" s="109" t="str">
        <f>IFERROR(VLOOKUP(D11,DB!A:G,7,0),"")</f>
        <v>Haj Removal</v>
      </c>
      <c r="K11" s="109" t="s">
        <v>39116</v>
      </c>
      <c r="L11" s="109" t="str">
        <f>IFERROR(VLOOKUP(D11,DB!A:I,9,0),"")</f>
        <v>Latis</v>
      </c>
    </row>
    <row r="12" spans="1:13">
      <c r="A12" s="109" t="s">
        <v>39113</v>
      </c>
      <c r="B12" s="109" t="str">
        <f>IFERROR(VLOOKUP(D12,DB!A:K,11,0),"")</f>
        <v>R5</v>
      </c>
      <c r="C12" s="109">
        <v>1</v>
      </c>
      <c r="D12" s="109" t="s">
        <v>38316</v>
      </c>
      <c r="E12" s="109" t="s">
        <v>39115</v>
      </c>
      <c r="F12" s="135">
        <v>45980.705428240741</v>
      </c>
      <c r="G12" s="111">
        <f ca="1">IFERROR(NOW()-F12,"")</f>
        <v>0.11592824073886732</v>
      </c>
      <c r="H12" s="135">
        <v>45980.697789351849</v>
      </c>
      <c r="I12" s="109" t="str">
        <f>IFERROR(VLOOKUP(D12,DB!A:F,6,0),"")</f>
        <v>SCECO</v>
      </c>
      <c r="J12" s="109" t="str">
        <f>IFERROR(VLOOKUP(D12,DB!A:G,7,0),"")</f>
        <v>Haj Removal</v>
      </c>
      <c r="K12" s="109" t="s">
        <v>39118</v>
      </c>
      <c r="L12" s="109" t="str">
        <f>IFERROR(VLOOKUP(D12,DB!A:I,9,0),"")</f>
        <v>Latis</v>
      </c>
    </row>
    <row r="13" spans="1:13">
      <c r="A13" s="109" t="s">
        <v>39113</v>
      </c>
      <c r="B13" s="109" t="str">
        <f>IFERROR(VLOOKUP(D13,DB!A:K,11,0),"")</f>
        <v>R5</v>
      </c>
      <c r="C13" s="109">
        <v>2</v>
      </c>
      <c r="D13" s="109" t="s">
        <v>38136</v>
      </c>
      <c r="E13" s="109" t="s">
        <v>39115</v>
      </c>
      <c r="F13" s="135">
        <v>45980.705428240741</v>
      </c>
      <c r="G13" s="111">
        <f ca="1">IFERROR(NOW()-F13,"")</f>
        <v>0.11592824073886732</v>
      </c>
      <c r="H13" s="135">
        <v>45980.697789351849</v>
      </c>
      <c r="I13" s="109" t="str">
        <f>IFERROR(VLOOKUP(D13,DB!A:F,6,0),"")</f>
        <v>SCECO</v>
      </c>
      <c r="J13" s="109" t="str">
        <f>IFERROR(VLOOKUP(D13,DB!A:G,7,0),"")</f>
        <v>Haj Removal</v>
      </c>
      <c r="K13" s="109" t="s">
        <v>39119</v>
      </c>
      <c r="L13" s="109" t="str">
        <f>IFERROR(VLOOKUP(D13,DB!A:I,9,0),"")</f>
        <v>Latis</v>
      </c>
    </row>
    <row r="14" spans="1:13">
      <c r="A14" s="109" t="s">
        <v>39113</v>
      </c>
      <c r="B14" s="109" t="str">
        <f>IFERROR(VLOOKUP(D14,DB!A:K,11,0),"")</f>
        <v>R5</v>
      </c>
      <c r="C14" s="109">
        <v>2</v>
      </c>
      <c r="D14" s="109" t="s">
        <v>38182</v>
      </c>
      <c r="E14" s="109" t="s">
        <v>39115</v>
      </c>
      <c r="F14" s="135">
        <v>45980.705428240741</v>
      </c>
      <c r="G14" s="111">
        <f ca="1">IFERROR(NOW()-F14,"")</f>
        <v>0.11592824073886732</v>
      </c>
      <c r="H14" s="135">
        <v>45980.697789351849</v>
      </c>
      <c r="I14" s="109" t="str">
        <f>IFERROR(VLOOKUP(D14,DB!A:F,6,0),"")</f>
        <v>SCECO</v>
      </c>
      <c r="J14" s="109" t="str">
        <f>IFERROR(VLOOKUP(D14,DB!A:G,7,0),"")</f>
        <v>Haj Removal</v>
      </c>
      <c r="K14" s="109" t="s">
        <v>39118</v>
      </c>
      <c r="L14" s="109" t="str">
        <f>IFERROR(VLOOKUP(D14,DB!A:I,9,0),"")</f>
        <v>Latis</v>
      </c>
    </row>
    <row r="15" spans="1:13">
      <c r="A15" s="109"/>
      <c r="B15" s="109" t="str">
        <f>IFERROR(VLOOKUP(D15,DB!A:K,11,0),"")</f>
        <v/>
      </c>
      <c r="C15" s="109"/>
      <c r="D15" s="109"/>
      <c r="E15" s="109"/>
      <c r="F15" s="109"/>
      <c r="G15" s="111">
        <f ca="1">IFERROR(NOW()-F15,"")</f>
        <v>45980.82135648148</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45980.82135648148</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45980.82135648148</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45980.82135648148</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45980.82135648148</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45980.82135648148</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45980.82135648148</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45980.82135648148</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45980.82135648148</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45980.82135648148</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45980.82135648148</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45980.82135648148</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45980.82135648148</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45980.82135648148</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45980.82135648148</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45980.82135648148</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45980.82135648148</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45980.82135648148</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45980.82135648148</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45980.82135648148</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45980.82135648148</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45980.82135648148</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45980.82135648148</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45980.82135648148</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45980.82135648148</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45980.82135648148</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45980.82135648148</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45980.82135648148</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45980.82135648148</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45980.82135648148</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45980.82135648148</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45980.82135648148</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45980.82135648148</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45980.82135648148</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45980.82135648148</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45980.82135648148</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45980.82135648148</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45980.82135648148</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45980.82135648148</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45980.82135648148</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45980.82135648148</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45980.82135648148</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45980.82135648148</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45980.82135648148</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45980.82135648148</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45980.82135648148</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45980.82135648148</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45980.82135648148</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45980.82135648148</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45980.82135648148</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45980.82135648148</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45980.82135648148</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45980.82135648148</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45980.82135648148</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45980.82135648148</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45980.82135648148</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45980.82135648148</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45980.82135648148</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45980.82135648148</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45980.82135648148</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45980.82135648148</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45980.82135648148</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45980.82135648148</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45980.82135648148</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45980.82135648148</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45980.82135648148</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45980.82135648148</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45980.82135648148</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45980.82135648148</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45980.82135648148</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45980.82135648148</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45980.82135648148</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45980.82135648148</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45980.82135648148</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45980.82135648148</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45980.82135648148</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45980.82135648148</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45980.82135648148</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45980.82135648148</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45980.82135648148</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45980.82135648148</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45980.82135648148</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45980.82135648148</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45980.82135648148</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45980.82135648148</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45980.82135648148</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45980.82135648148</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45980.82135648148</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45980.82135648148</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45980.82135648148</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45980.82135648148</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45980.82135648148</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45980.82135648148</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45980.82135648148</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45980.82135648148</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45980.82135648148</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45980.82135648148</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45980.82135648148</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45980.82135648148</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45980.82135648148</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45980.82135648148</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45980.82135648148</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45980.82135648148</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45980.82135648148</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45980.82135648148</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45980.82135648148</v>
      </c>
      <c r="H120" s="109"/>
      <c r="I120" s="109" t="str">
        <f>IFERROR(VLOOKUP(D120,DB!A:F,6,0),"")</f>
        <v/>
      </c>
      <c r="J120" s="109" t="str">
        <f>IFERROR(VLOOKUP(D120,DB!A:G,7,0),"")</f>
        <v/>
      </c>
      <c r="K120" s="109"/>
      <c r="L120" s="109" t="str">
        <f>IFERROR(VLOOKUP(D120,DB!A:I,9,0),"")</f>
        <v/>
      </c>
    </row>
    <row r="121" spans="1:12">
      <c r="A121" s="138"/>
      <c r="B121" s="138" t="str">
        <f>IFERROR(VLOOKUP(D121,DB!A:K,11,0),"")</f>
        <v/>
      </c>
      <c r="C121" s="138"/>
      <c r="D121" s="138"/>
      <c r="E121" s="138"/>
      <c r="F121" s="139"/>
      <c r="G121" s="111">
        <f ca="1">IFERROR(NOW()-F121,"")</f>
        <v>45980.82135648148</v>
      </c>
      <c r="H121" s="139"/>
      <c r="I121" s="138" t="str">
        <f>IFERROR(VLOOKUP(D121,DB!A:F,6,0),"")</f>
        <v/>
      </c>
      <c r="J121" s="138" t="str">
        <f>IFERROR(VLOOKUP(D121,DB!A:G,7,0),"")</f>
        <v/>
      </c>
      <c r="K121" s="138"/>
      <c r="L121" s="138" t="str">
        <f>IFERROR(VLOOKUP(D121,DB!A:I,9,0),"")</f>
        <v/>
      </c>
    </row>
    <row r="122" spans="1:12">
      <c r="A122" s="138"/>
      <c r="B122" s="138" t="str">
        <f>IFERROR(VLOOKUP(D122,DB!A:K,11,0),"")</f>
        <v/>
      </c>
      <c r="C122" s="138"/>
      <c r="D122" s="138"/>
      <c r="E122" s="138"/>
      <c r="F122" s="139"/>
      <c r="G122" s="111">
        <f ca="1">IFERROR(NOW()-F122,"")</f>
        <v>45980.82135648148</v>
      </c>
      <c r="H122" s="139"/>
      <c r="I122" s="138" t="str">
        <f>IFERROR(VLOOKUP(D122,DB!A:F,6,0),"")</f>
        <v/>
      </c>
      <c r="J122" s="138" t="str">
        <f>IFERROR(VLOOKUP(D122,DB!A:G,7,0),"")</f>
        <v/>
      </c>
      <c r="K122" s="138"/>
      <c r="L122" s="138" t="str">
        <f>IFERROR(VLOOKUP(D122,DB!A:I,9,0),"")</f>
        <v/>
      </c>
    </row>
    <row r="123" spans="1:12">
      <c r="A123" s="138"/>
      <c r="B123" s="138" t="str">
        <f>IFERROR(VLOOKUP(D123,DB!A:K,11,0),"")</f>
        <v/>
      </c>
      <c r="C123" s="138"/>
      <c r="D123" s="138"/>
      <c r="E123" s="138"/>
      <c r="F123" s="139"/>
      <c r="G123" s="111">
        <f ca="1">IFERROR(NOW()-F123,"")</f>
        <v>45980.82135648148</v>
      </c>
      <c r="H123" s="139"/>
      <c r="I123" s="138" t="str">
        <f>IFERROR(VLOOKUP(D123,DB!A:F,6,0),"")</f>
        <v/>
      </c>
      <c r="J123" s="138" t="str">
        <f>IFERROR(VLOOKUP(D123,DB!A:G,7,0),"")</f>
        <v/>
      </c>
      <c r="K123" s="138"/>
      <c r="L123" s="138" t="str">
        <f>IFERROR(VLOOKUP(D123,DB!A:I,9,0),"")</f>
        <v/>
      </c>
    </row>
    <row r="124" spans="1:12">
      <c r="A124" s="138"/>
      <c r="B124" s="138" t="str">
        <f>IFERROR(VLOOKUP(D124,DB!A:K,11,0),"")</f>
        <v/>
      </c>
      <c r="C124" s="138"/>
      <c r="D124" s="138"/>
      <c r="E124" s="138"/>
      <c r="F124" s="139"/>
      <c r="G124" s="111">
        <f ca="1">IFERROR(NOW()-F124,"")</f>
        <v>45980.82135648148</v>
      </c>
      <c r="H124" s="139"/>
      <c r="I124" s="138" t="str">
        <f>IFERROR(VLOOKUP(D124,DB!A:F,6,0),"")</f>
        <v/>
      </c>
      <c r="J124" s="138" t="str">
        <f>IFERROR(VLOOKUP(D124,DB!A:G,7,0),"")</f>
        <v/>
      </c>
      <c r="K124" s="138"/>
      <c r="L124" s="138" t="str">
        <f>IFERROR(VLOOKUP(D124,DB!A:I,9,0),"")</f>
        <v/>
      </c>
    </row>
    <row r="125" spans="1:12">
      <c r="A125" s="138"/>
      <c r="B125" s="138" t="str">
        <f>IFERROR(VLOOKUP(D125,DB!A:K,11,0),"")</f>
        <v/>
      </c>
      <c r="C125" s="138"/>
      <c r="D125" s="138"/>
      <c r="E125" s="138"/>
      <c r="F125" s="139"/>
      <c r="G125" s="111">
        <f ca="1">IFERROR(NOW()-F125,"")</f>
        <v>45980.82135648148</v>
      </c>
      <c r="H125" s="139"/>
      <c r="I125" s="138" t="str">
        <f>IFERROR(VLOOKUP(D125,DB!A:F,6,0),"")</f>
        <v/>
      </c>
      <c r="J125" s="138" t="str">
        <f>IFERROR(VLOOKUP(D125,DB!A:G,7,0),"")</f>
        <v/>
      </c>
      <c r="K125" s="138"/>
      <c r="L125" s="138" t="str">
        <f>IFERROR(VLOOKUP(D125,DB!A:I,9,0),"")</f>
        <v/>
      </c>
    </row>
    <row r="126" spans="1:12">
      <c r="A126" s="138"/>
      <c r="B126" s="138" t="str">
        <f>IFERROR(VLOOKUP(D126,DB!A:K,11,0),"")</f>
        <v/>
      </c>
      <c r="C126" s="138"/>
      <c r="D126" s="138"/>
      <c r="E126" s="138"/>
      <c r="F126" s="139"/>
      <c r="G126" s="111">
        <f ca="1">IFERROR(NOW()-F126,"")</f>
        <v>45980.82135648148</v>
      </c>
      <c r="H126" s="139"/>
      <c r="I126" s="138" t="str">
        <f>IFERROR(VLOOKUP(D126,DB!A:F,6,0),"")</f>
        <v/>
      </c>
      <c r="J126" s="138" t="str">
        <f>IFERROR(VLOOKUP(D126,DB!A:G,7,0),"")</f>
        <v/>
      </c>
      <c r="K126" s="138"/>
      <c r="L126" s="138" t="str">
        <f>IFERROR(VLOOKUP(D126,DB!A:I,9,0),"")</f>
        <v/>
      </c>
    </row>
    <row r="127" spans="1:12">
      <c r="A127" s="138"/>
      <c r="B127" s="138" t="str">
        <f>IFERROR(VLOOKUP(D127,DB!A:K,11,0),"")</f>
        <v/>
      </c>
      <c r="C127" s="138"/>
      <c r="D127" s="138"/>
      <c r="E127" s="138"/>
      <c r="F127" s="139"/>
      <c r="G127" s="111">
        <f ca="1">IFERROR(NOW()-F127,"")</f>
        <v>45980.82135648148</v>
      </c>
      <c r="H127" s="139"/>
      <c r="I127" s="138" t="str">
        <f>IFERROR(VLOOKUP(D127,DB!A:F,6,0),"")</f>
        <v/>
      </c>
      <c r="J127" s="138" t="str">
        <f>IFERROR(VLOOKUP(D127,DB!A:G,7,0),"")</f>
        <v/>
      </c>
      <c r="K127" s="138"/>
      <c r="L127" s="138" t="str">
        <f>IFERROR(VLOOKUP(D127,DB!A:I,9,0),"")</f>
        <v/>
      </c>
    </row>
    <row r="128" spans="1:12">
      <c r="A128" s="138"/>
      <c r="B128" s="138" t="str">
        <f>IFERROR(VLOOKUP(D128,DB!A:K,11,0),"")</f>
        <v/>
      </c>
      <c r="C128" s="138"/>
      <c r="D128" s="138"/>
      <c r="E128" s="138"/>
      <c r="F128" s="139"/>
      <c r="G128" s="111">
        <f ca="1">IFERROR(NOW()-F128,"")</f>
        <v>45980.82135648148</v>
      </c>
      <c r="H128" s="139"/>
      <c r="I128" s="138" t="str">
        <f>IFERROR(VLOOKUP(D128,DB!A:F,6,0),"")</f>
        <v/>
      </c>
      <c r="J128" s="138" t="str">
        <f>IFERROR(VLOOKUP(D128,DB!A:G,7,0),"")</f>
        <v/>
      </c>
      <c r="K128" s="138"/>
      <c r="L128" s="138" t="str">
        <f>IFERROR(VLOOKUP(D128,DB!A:I,9,0),"")</f>
        <v/>
      </c>
    </row>
    <row r="129" spans="1:12">
      <c r="A129" s="138"/>
      <c r="B129" s="138" t="str">
        <f>IFERROR(VLOOKUP(D129,DB!A:K,11,0),"")</f>
        <v/>
      </c>
      <c r="C129" s="138"/>
      <c r="D129" s="138"/>
      <c r="E129" s="138"/>
      <c r="F129" s="139"/>
      <c r="G129" s="111">
        <f ca="1">IFERROR(NOW()-F129,"")</f>
        <v>45980.82135648148</v>
      </c>
      <c r="H129" s="139"/>
      <c r="I129" s="138" t="str">
        <f>IFERROR(VLOOKUP(D129,DB!A:F,6,0),"")</f>
        <v/>
      </c>
      <c r="J129" s="138" t="str">
        <f>IFERROR(VLOOKUP(D129,DB!A:G,7,0),"")</f>
        <v/>
      </c>
      <c r="K129" s="138"/>
      <c r="L129" s="138" t="str">
        <f>IFERROR(VLOOKUP(D129,DB!A:I,9,0),"")</f>
        <v/>
      </c>
    </row>
    <row r="130" spans="1:12">
      <c r="A130" s="138"/>
      <c r="B130" s="138" t="str">
        <f>IFERROR(VLOOKUP(D130,DB!A:K,11,0),"")</f>
        <v/>
      </c>
      <c r="C130" s="138"/>
      <c r="D130" s="138"/>
      <c r="E130" s="138"/>
      <c r="F130" s="139"/>
      <c r="G130" s="111">
        <f ca="1">IFERROR(NOW()-F130,"")</f>
        <v>45980.82135648148</v>
      </c>
      <c r="H130" s="139"/>
      <c r="I130" s="138" t="str">
        <f>IFERROR(VLOOKUP(D130,DB!A:F,6,0),"")</f>
        <v/>
      </c>
      <c r="J130" s="138" t="str">
        <f>IFERROR(VLOOKUP(D130,DB!A:G,7,0),"")</f>
        <v/>
      </c>
      <c r="K130" s="138"/>
      <c r="L130" s="138" t="str">
        <f>IFERROR(VLOOKUP(D130,DB!A:I,9,0),"")</f>
        <v/>
      </c>
    </row>
    <row r="131" spans="1:12">
      <c r="A131" s="138"/>
      <c r="B131" s="138" t="str">
        <f>IFERROR(VLOOKUP(D131,DB!A:K,11,0),"")</f>
        <v/>
      </c>
      <c r="C131" s="138"/>
      <c r="D131" s="138"/>
      <c r="E131" s="138"/>
      <c r="F131" s="139"/>
      <c r="G131" s="111">
        <f ca="1">IFERROR(NOW()-F131,"")</f>
        <v>45980.82135648148</v>
      </c>
      <c r="H131" s="139"/>
      <c r="I131" s="138" t="str">
        <f>IFERROR(VLOOKUP(D131,DB!A:F,6,0),"")</f>
        <v/>
      </c>
      <c r="J131" s="138" t="str">
        <f>IFERROR(VLOOKUP(D131,DB!A:G,7,0),"")</f>
        <v/>
      </c>
      <c r="K131" s="138"/>
      <c r="L131" s="138" t="str">
        <f>IFERROR(VLOOKUP(D131,DB!A:I,9,0),"")</f>
        <v/>
      </c>
    </row>
    <row r="132" spans="1:12">
      <c r="A132" s="138"/>
      <c r="B132" s="138" t="str">
        <f>IFERROR(VLOOKUP(D132,DB!A:K,11,0),"")</f>
        <v/>
      </c>
      <c r="C132" s="138"/>
      <c r="D132" s="138"/>
      <c r="E132" s="138"/>
      <c r="F132" s="139"/>
      <c r="G132" s="111">
        <f ca="1">IFERROR(NOW()-F132,"")</f>
        <v>45980.82135648148</v>
      </c>
      <c r="H132" s="139"/>
      <c r="I132" s="138" t="str">
        <f>IFERROR(VLOOKUP(D132,DB!A:F,6,0),"")</f>
        <v/>
      </c>
      <c r="J132" s="138" t="str">
        <f>IFERROR(VLOOKUP(D132,DB!A:G,7,0),"")</f>
        <v/>
      </c>
      <c r="K132" s="138"/>
      <c r="L132" s="138" t="str">
        <f>IFERROR(VLOOKUP(D132,DB!A:I,9,0),"")</f>
        <v/>
      </c>
    </row>
    <row r="133" spans="1:12">
      <c r="A133" s="138"/>
      <c r="B133" s="138" t="str">
        <f>IFERROR(VLOOKUP(D133,DB!A:K,11,0),"")</f>
        <v/>
      </c>
      <c r="C133" s="138"/>
      <c r="D133" s="138"/>
      <c r="E133" s="138"/>
      <c r="F133" s="139"/>
      <c r="G133" s="111">
        <f ca="1">IFERROR(NOW()-F133,"")</f>
        <v>45980.82135648148</v>
      </c>
      <c r="H133" s="139"/>
      <c r="I133" s="138" t="str">
        <f>IFERROR(VLOOKUP(D133,DB!A:F,6,0),"")</f>
        <v/>
      </c>
      <c r="J133" s="138" t="str">
        <f>IFERROR(VLOOKUP(D133,DB!A:G,7,0),"")</f>
        <v/>
      </c>
      <c r="K133" s="138"/>
      <c r="L133" s="138" t="str">
        <f>IFERROR(VLOOKUP(D133,DB!A:I,9,0),"")</f>
        <v/>
      </c>
    </row>
    <row r="134" spans="1:12">
      <c r="A134" s="138"/>
      <c r="B134" s="138" t="str">
        <f>IFERROR(VLOOKUP(D134,DB!A:K,11,0),"")</f>
        <v/>
      </c>
      <c r="C134" s="138"/>
      <c r="D134" s="138"/>
      <c r="E134" s="138"/>
      <c r="F134" s="139"/>
      <c r="G134" s="111">
        <f ca="1">IFERROR(NOW()-F134,"")</f>
        <v>45980.82135648148</v>
      </c>
      <c r="H134" s="139"/>
      <c r="I134" s="138" t="str">
        <f>IFERROR(VLOOKUP(D134,DB!A:F,6,0),"")</f>
        <v/>
      </c>
      <c r="J134" s="138" t="str">
        <f>IFERROR(VLOOKUP(D134,DB!A:G,7,0),"")</f>
        <v/>
      </c>
      <c r="K134" s="138"/>
      <c r="L134" s="138" t="str">
        <f>IFERROR(VLOOKUP(D134,DB!A:I,9,0),"")</f>
        <v/>
      </c>
    </row>
    <row r="135" spans="1:12">
      <c r="A135" s="138"/>
      <c r="B135" s="138" t="str">
        <f>IFERROR(VLOOKUP(D135,DB!A:K,11,0),"")</f>
        <v/>
      </c>
      <c r="C135" s="138"/>
      <c r="D135" s="138"/>
      <c r="E135" s="138"/>
      <c r="F135" s="139"/>
      <c r="G135" s="111">
        <f ca="1">IFERROR(NOW()-F135,"")</f>
        <v>45980.82135648148</v>
      </c>
      <c r="H135" s="139"/>
      <c r="I135" s="138" t="str">
        <f>IFERROR(VLOOKUP(D135,DB!A:F,6,0),"")</f>
        <v/>
      </c>
      <c r="J135" s="138" t="str">
        <f>IFERROR(VLOOKUP(D135,DB!A:G,7,0),"")</f>
        <v/>
      </c>
      <c r="K135" s="138"/>
      <c r="L135" s="138" t="str">
        <f>IFERROR(VLOOKUP(D135,DB!A:I,9,0),"")</f>
        <v/>
      </c>
    </row>
    <row r="136" spans="1:12">
      <c r="A136" s="138"/>
      <c r="B136" s="138" t="str">
        <f>IFERROR(VLOOKUP(D136,DB!A:K,11,0),"")</f>
        <v/>
      </c>
      <c r="C136" s="138"/>
      <c r="D136" s="138"/>
      <c r="E136" s="138"/>
      <c r="F136" s="139"/>
      <c r="G136" s="111">
        <f ca="1">IFERROR(NOW()-F136,"")</f>
        <v>45980.82135648148</v>
      </c>
      <c r="H136" s="139"/>
      <c r="I136" s="138" t="str">
        <f>IFERROR(VLOOKUP(D136,DB!A:F,6,0),"")</f>
        <v/>
      </c>
      <c r="J136" s="138" t="str">
        <f>IFERROR(VLOOKUP(D136,DB!A:G,7,0),"")</f>
        <v/>
      </c>
      <c r="K136" s="138"/>
      <c r="L136" s="138" t="str">
        <f>IFERROR(VLOOKUP(D136,DB!A:I,9,0),"")</f>
        <v/>
      </c>
    </row>
    <row r="137" spans="1:12">
      <c r="A137" s="138"/>
      <c r="B137" s="138" t="str">
        <f>IFERROR(VLOOKUP(D137,DB!A:K,11,0),"")</f>
        <v/>
      </c>
      <c r="C137" s="138"/>
      <c r="D137" s="138"/>
      <c r="E137" s="138"/>
      <c r="F137" s="139"/>
      <c r="G137" s="111">
        <f ca="1">IFERROR(NOW()-F137,"")</f>
        <v>45980.82135648148</v>
      </c>
      <c r="H137" s="139"/>
      <c r="I137" s="138" t="str">
        <f>IFERROR(VLOOKUP(D137,DB!A:F,6,0),"")</f>
        <v/>
      </c>
      <c r="J137" s="138" t="str">
        <f>IFERROR(VLOOKUP(D137,DB!A:G,7,0),"")</f>
        <v/>
      </c>
      <c r="K137" s="138"/>
      <c r="L137" s="138" t="str">
        <f>IFERROR(VLOOKUP(D137,DB!A:I,9,0),"")</f>
        <v/>
      </c>
    </row>
    <row r="138" spans="1:12">
      <c r="A138" s="138"/>
      <c r="B138" s="138" t="str">
        <f>IFERROR(VLOOKUP(D138,DB!A:K,11,0),"")</f>
        <v/>
      </c>
      <c r="C138" s="138"/>
      <c r="D138" s="138"/>
      <c r="E138" s="138"/>
      <c r="F138" s="139"/>
      <c r="G138" s="111">
        <f ca="1">IFERROR(NOW()-F138,"")</f>
        <v>45980.82135648148</v>
      </c>
      <c r="H138" s="139"/>
      <c r="I138" s="138" t="str">
        <f>IFERROR(VLOOKUP(D138,DB!A:F,6,0),"")</f>
        <v/>
      </c>
      <c r="J138" s="138" t="str">
        <f>IFERROR(VLOOKUP(D138,DB!A:G,7,0),"")</f>
        <v/>
      </c>
      <c r="K138" s="138"/>
      <c r="L138" s="138" t="str">
        <f>IFERROR(VLOOKUP(D138,DB!A:I,9,0),"")</f>
        <v/>
      </c>
    </row>
    <row r="139" spans="1:12">
      <c r="A139" s="138"/>
      <c r="B139" s="138" t="str">
        <f>IFERROR(VLOOKUP(D139,DB!A:K,11,0),"")</f>
        <v/>
      </c>
      <c r="C139" s="138"/>
      <c r="D139" s="138"/>
      <c r="E139" s="138"/>
      <c r="F139" s="139"/>
      <c r="G139" s="111">
        <f ca="1">IFERROR(NOW()-F139,"")</f>
        <v>45980.82135648148</v>
      </c>
      <c r="H139" s="139"/>
      <c r="I139" s="138" t="str">
        <f>IFERROR(VLOOKUP(D139,DB!A:F,6,0),"")</f>
        <v/>
      </c>
      <c r="J139" s="138" t="str">
        <f>IFERROR(VLOOKUP(D139,DB!A:G,7,0),"")</f>
        <v/>
      </c>
      <c r="K139" s="138"/>
      <c r="L139" s="138" t="str">
        <f>IFERROR(VLOOKUP(D139,DB!A:I,9,0),"")</f>
        <v/>
      </c>
    </row>
    <row r="140" spans="1:12">
      <c r="A140" s="138"/>
      <c r="B140" s="138" t="str">
        <f>IFERROR(VLOOKUP(D140,DB!A:K,11,0),"")</f>
        <v/>
      </c>
      <c r="C140" s="138"/>
      <c r="D140" s="138"/>
      <c r="E140" s="138"/>
      <c r="F140" s="139"/>
      <c r="G140" s="111">
        <f ca="1">IFERROR(NOW()-F140,"")</f>
        <v>45980.82135648148</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45980.82135648148</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45980.82135648148</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45980.82135648148</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45980.82135648148</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45980.82135648148</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45980.82135648148</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45980.82135648148</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45980.82135648148</v>
      </c>
      <c r="H148" s="139"/>
      <c r="I148" s="138" t="str">
        <f>IFERROR(VLOOKUP(D148,DB!A:F,6,0),"")</f>
        <v/>
      </c>
      <c r="J148" s="138" t="str">
        <f>IFERROR(VLOOKUP(D148,DB!A:G,7,0),"")</f>
        <v/>
      </c>
      <c r="K148" s="138"/>
      <c r="L148" s="138" t="str">
        <f>IFERROR(VLOOKUP(D148,DB!A:I,9,0),"")</f>
        <v/>
      </c>
    </row>
    <row r="149" spans="1:12">
      <c r="A149" s="109"/>
      <c r="B149" s="109"/>
      <c r="C149" s="109"/>
      <c r="D149" s="109"/>
      <c r="E149" s="109"/>
      <c r="F149" s="109"/>
      <c r="G149" s="109"/>
      <c r="H149" s="109"/>
      <c r="I149" s="109"/>
      <c r="J149" s="109"/>
      <c r="K149" s="109"/>
      <c r="L149" s="109"/>
    </row>
    <row r="150" spans="1:12">
      <c r="A150" s="109"/>
      <c r="B150" s="109"/>
      <c r="C150" s="109"/>
      <c r="D150" s="109"/>
      <c r="E150" s="109"/>
      <c r="F150" s="109"/>
      <c r="G150" s="109"/>
      <c r="H150" s="109"/>
      <c r="I150" s="109"/>
      <c r="J150" s="109"/>
      <c r="K150" s="109"/>
      <c r="L150" s="109"/>
    </row>
    <row r="151" spans="1:12">
      <c r="A151" s="109"/>
      <c r="B151" s="109"/>
      <c r="C151" s="109"/>
      <c r="D151" s="109"/>
      <c r="E151" s="109"/>
      <c r="F151" s="109"/>
      <c r="G151" s="109"/>
      <c r="H151" s="109"/>
      <c r="I151" s="109"/>
      <c r="J151" s="109"/>
      <c r="K151" s="109"/>
      <c r="L151" s="109"/>
    </row>
    <row r="152" spans="1:12">
      <c r="A152" s="109"/>
      <c r="B152" s="109"/>
      <c r="C152" s="109"/>
      <c r="D152" s="109"/>
      <c r="E152" s="109"/>
      <c r="F152" s="109"/>
      <c r="G152" s="109"/>
      <c r="H152" s="109"/>
      <c r="I152" s="109"/>
      <c r="J152" s="109"/>
      <c r="K152" s="109"/>
      <c r="L152" s="109"/>
    </row>
    <row r="153" spans="1:12">
      <c r="A153" s="109"/>
      <c r="B153" s="109"/>
      <c r="C153" s="109"/>
      <c r="D153" s="109"/>
      <c r="E153" s="109"/>
      <c r="F153" s="109"/>
      <c r="G153" s="109"/>
      <c r="H153" s="109"/>
      <c r="I153" s="109"/>
      <c r="J153" s="109"/>
      <c r="K153" s="109"/>
      <c r="L153" s="109"/>
    </row>
    <row r="154" spans="1:12">
      <c r="A154" s="109"/>
      <c r="B154" s="109"/>
      <c r="C154" s="109"/>
      <c r="D154" s="109"/>
      <c r="E154" s="109"/>
      <c r="F154" s="109"/>
      <c r="G154" s="109"/>
      <c r="H154" s="109"/>
      <c r="I154" s="109"/>
      <c r="J154" s="109"/>
      <c r="K154" s="109"/>
      <c r="L154" s="109"/>
    </row>
    <row r="155" spans="1:12">
      <c r="A155" s="109"/>
      <c r="B155" s="109"/>
      <c r="C155" s="109"/>
      <c r="D155" s="109"/>
      <c r="E155" s="109"/>
      <c r="F155" s="109"/>
      <c r="G155" s="109"/>
      <c r="H155" s="109"/>
      <c r="I155" s="109"/>
      <c r="J155" s="109"/>
      <c r="K155" s="109"/>
      <c r="L155" s="109"/>
    </row>
    <row r="156" spans="1:12">
      <c r="A156" s="109"/>
      <c r="B156" s="109"/>
      <c r="C156" s="109"/>
      <c r="D156" s="109"/>
      <c r="E156" s="109"/>
      <c r="F156" s="109"/>
      <c r="G156" s="109"/>
      <c r="H156" s="109"/>
      <c r="I156" s="109"/>
      <c r="J156" s="109"/>
      <c r="K156" s="109"/>
      <c r="L156" s="109"/>
    </row>
    <row r="157" spans="1:12">
      <c r="A157" s="109"/>
      <c r="B157" s="109"/>
      <c r="C157" s="109"/>
      <c r="D157" s="109"/>
      <c r="E157" s="109"/>
      <c r="F157" s="109"/>
      <c r="G157" s="109"/>
      <c r="H157" s="109"/>
      <c r="I157" s="109"/>
      <c r="J157" s="109"/>
      <c r="K157" s="109"/>
      <c r="L157" s="109"/>
    </row>
    <row r="158" spans="1:12">
      <c r="A158" s="109"/>
      <c r="B158" s="109"/>
      <c r="C158" s="109"/>
      <c r="D158" s="109"/>
      <c r="E158" s="109"/>
      <c r="F158" s="109"/>
      <c r="G158" s="109"/>
      <c r="H158" s="109"/>
      <c r="I158" s="109"/>
      <c r="J158" s="109"/>
      <c r="K158" s="109"/>
      <c r="L158" s="109"/>
    </row>
    <row r="159" spans="1:12">
      <c r="A159" s="109"/>
      <c r="B159" s="109"/>
      <c r="C159" s="109"/>
      <c r="D159" s="109"/>
      <c r="E159" s="109"/>
      <c r="F159" s="109"/>
      <c r="G159" s="109"/>
      <c r="H159" s="109"/>
      <c r="I159" s="109"/>
      <c r="J159" s="109"/>
      <c r="K159" s="109"/>
      <c r="L159" s="109"/>
    </row>
    <row r="160" spans="1:12">
      <c r="A160" s="109"/>
      <c r="B160" s="109"/>
      <c r="C160" s="109"/>
      <c r="D160" s="109"/>
      <c r="E160" s="109"/>
      <c r="F160" s="109"/>
      <c r="G160" s="109"/>
      <c r="H160" s="109"/>
      <c r="I160" s="109"/>
      <c r="J160" s="109"/>
      <c r="K160" s="109"/>
      <c r="L160" s="109"/>
    </row>
  </sheetData>
  <dataValidations count="2">
    <dataValidation allowBlank="1" showInputMessage="1" showErrorMessage="1" sqref="E1" xr:uid="{920C6338-E771-4DAE-8C89-92A9093EA4DE}"/>
    <dataValidation type="list" allowBlank="1" showInputMessage="1" showErrorMessage="1" sqref="E2:E14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6"/>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22" ca="1" si="0">IFERROR(NOW()-F2,"-")</f>
        <v>45980.82135648148</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45980.82135648148</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45980.82135648148</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45980.82135648148</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45980.82135648148</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45980.82135648148</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45980.82135648148</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45980.82135648148</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45980.82135648148</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45980.82135648148</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45980.82135648148</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45980.82135648148</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45980.82135648148</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45980.82135648148</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45980.82135648148</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45980.82135648148</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45980.82135648148</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45980.82135648148</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45980.82135648148</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45980.82135648148</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45980.82135648148</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ref="G23:G56" ca="1" si="1">IFERROR(NOW()-F23,"-")</f>
        <v>45980.82135648148</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45980.82135648148</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45980.82135648148</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45980.82135648148</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45980.82135648148</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45980.82135648148</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45980.82135648148</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45980.82135648148</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45980.82135648148</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45980.82135648148</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45980.82135648148</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45980.82135648148</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45980.82135648148</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45980.82135648148</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45980.82135648148</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45980.82135648148</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45980.82135648148</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45980.82135648148</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45980.82135648148</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45980.82135648148</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45980.82135648148</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45980.82135648148</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45980.82135648148</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45980.82135648148</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45980.82135648148</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45980.82135648148</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45980.82135648148</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45980.82135648148</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45980.82135648148</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45980.82135648148</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45980.82135648148</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45980.82135648148</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45980.82135648148</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45980.82135648148</v>
      </c>
      <c r="H56" s="121"/>
      <c r="I56" s="119" t="str">
        <f>IFERROR(VLOOKUP(D56,DB!A:F,6,0),"")</f>
        <v/>
      </c>
      <c r="J56" s="119" t="str">
        <f>IFERROR(VLOOKUP(D56,DB!A:G,7,0),"")</f>
        <v/>
      </c>
      <c r="K56" s="122"/>
      <c r="L56" s="123" t="str">
        <f>IFERROR(VLOOKUP(D56,DB!A:I,9,0),"")</f>
        <v/>
      </c>
    </row>
  </sheetData>
  <dataValidations count="2">
    <dataValidation allowBlank="1" showInputMessage="1" showErrorMessage="1" sqref="E1" xr:uid="{9E1BC488-8814-4F8A-8DBE-742B3278AB71}"/>
    <dataValidation type="list" allowBlank="1" showInputMessage="1" showErrorMessage="1" sqref="E2:E5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2025-11-19T16:45:05Z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