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32" documentId="120_S{2AC9BD13-BADA-5192-A53E-5A8FF88502F6}" xr6:coauthVersionLast="47" xr6:coauthVersionMax="47" xr10:uidLastSave="{8EAC7F0F-F4B0-49A3-B846-28E077188BC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<sst xmlns="http://schemas.openxmlformats.org/spreadsheetml/2006/main" count="181532" uniqueCount="39144">
  <si>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</si>
  <si>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</si>
  <si>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</si>
  <si>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</si>
  <si>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</si>
  <si>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</si>
  <si>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</si>
  <si>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</si>
  <si>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</si>
  <si>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</si>
  <si>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</si>
  <si>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</si>
  <si>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</si>
  <si>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</si>
  <si>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</si>
  <si>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</si>
  <si>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</si>
  <si>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</si>
  <si>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</si>
  <si>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</si>
  <si>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</si>
  <si>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</si>
  <si>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</si>
  <si>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</si>
  <si>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</si>
  <si>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</si>
  <si>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</si>
  <si>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</si>
  <si>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</si>
  <si>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</si>
  <si>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</si>
  <si>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</si>
  <si>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</si>
  <si>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</si>
  <si>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</si>
  <si>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</si>
  <si>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</si>
  <si>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</si>
  <si>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</si>
  <si>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</si>
  <si>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</si>
  <si>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</si>
  <si>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</si>
  <si>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</si>
  <si>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</si>
  <si>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</si>
  <si>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</si>
  <si>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</si>
  <si>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</si>
  <si>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</si>
  <si>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</si>
  <si>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</si>
  <si>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</si>
  <si>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</si>
  <si>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</si>
  <si>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</si>
  <si>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</si>
  <si>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</si>
  <si>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</si>
  <si>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</si>
  <si>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</si>
  <si>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</si>
  <si>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</si>
  <si>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</si>
  <si>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</si>
  <si>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</si>
  <si>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</si>
  <si>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</si>
  <si>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</si>
  <si>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</si>
  <si>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</si>
  <si>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</si>
  <si>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</si>
  <si>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</si>
  <si>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</si>
  <si>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</si>
  <si>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</si>
  <si>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</si>
  <si>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</si>
  <si>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</si>
  <si>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</si>
  <si>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</si>
  <si>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</si>
  <si>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</si>
  <si>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</si>
  <si>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</si>
  <si>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</si>
  <si>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</si>
  <si>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</si>
  <si>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</si>
  <si>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</si>
  <si>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</si>
  <si>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</si>
  <si>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</si>
  <si>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</si>
  <si>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</si>
  <si>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</si>
  <si>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</si>
  <si>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</si>
  <si>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</si>
  <si>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</si>
  <si>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</si>
  <si>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</si>
  <si>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</si>
  <si>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</si>
  <si>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</si>
  <si>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</si>
  <si>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</si>
  <si>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</si>
  <si>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</si>
  <si>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</si>
  <si>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</si>
  <si>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</si>
  <si>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</si>
  <si>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</si>
  <si>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</si>
  <si>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</si>
  <si>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</si>
  <si>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</si>
  <si>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</si>
  <si>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</si>
  <si>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</si>
  <si>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</si>
  <si>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</si>
  <si>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</si>
  <si>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</si>
  <si>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</si>
  <si>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</si>
  <si>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</si>
  <si>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</si>
  <si>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</si>
  <si>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</si>
  <si>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</si>
  <si>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</si>
  <si>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</si>
  <si>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</si>
  <si>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</si>
  <si>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</si>
  <si>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</si>
  <si>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</si>
  <si>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</si>
  <si>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</si>
  <si>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</si>
  <si>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</si>
  <si>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</si>
  <si>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</si>
  <si>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</si>
  <si>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</si>
  <si>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</si>
  <si>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</si>
  <si>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</si>
  <si>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</si>
  <si>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</si>
  <si>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</si>
  <si>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</si>
  <si>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</si>
  <si>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</si>
  <si>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</si>
  <si>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</si>
  <si>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</si>
  <si>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</si>
  <si>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</si>
  <si>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</si>
  <si>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</si>
  <si>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</si>
  <si>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</si>
  <si>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</si>
  <si>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</si>
  <si>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</si>
  <si>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</si>
  <si>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</si>
  <si>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</si>
  <si>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</si>
  <si>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</si>
  <si>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</si>
  <si>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</si>
  <si>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</si>
  <si>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</si>
  <si>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</si>
  <si>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</si>
  <si>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</si>
  <si>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</si>
  <si>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</si>
  <si>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</si>
  <si>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</si>
  <si>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</si>
  <si>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</si>
  <si>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</si>
  <si>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</si>
  <si>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</si>
  <si>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</si>
  <si>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</si>
  <si>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</si>
  <si>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</si>
  <si>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</si>
  <si>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</si>
  <si>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</si>
  <si>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</si>
  <si>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</si>
  <si>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</si>
  <si>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</si>
  <si>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</si>
  <si>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</si>
  <si>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</si>
  <si>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</si>
  <si>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</si>
  <si>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</si>
  <si>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</si>
  <si>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</si>
  <si>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</si>
  <si>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</si>
  <si>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</si>
  <si>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</si>
  <si>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</si>
  <si>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</si>
  <si>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</si>
  <si>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</si>
  <si>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</si>
  <si>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</si>
  <si>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</si>
  <si>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</si>
  <si>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</si>
  <si>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</si>
  <si>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</si>
  <si>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</si>
  <si>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</si>
  <si>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</si>
  <si>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</si>
  <si>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</si>
  <si>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</si>
  <si>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</si>
  <si>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</si>
  <si>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</si>
  <si>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</si>
  <si>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</si>
  <si>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</si>
  <si>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</si>
  <si>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</si>
  <si>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</si>
  <si>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</si>
  <si>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</si>
  <si>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</si>
  <si>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</si>
  <si>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</si>
  <si>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</si>
  <si>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</si>
  <si>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</si>
  <si>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</si>
  <si>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</si>
  <si>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</si>
  <si>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</si>
  <si>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</si>
  <si>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</si>
  <si>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</si>
  <si>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</si>
  <si>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</si>
  <si>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</si>
  <si>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</si>
  <si>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</si>
  <si>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</si>
  <si>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</si>
  <si>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</si>
  <si>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</si>
  <si>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</si>
  <si>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</si>
  <si>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</si>
  <si>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</si>
  <si>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</si>
  <si>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</si>
  <si>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</si>
  <si>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</si>
  <si>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</si>
  <si>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</si>
  <si>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</si>
  <si>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</si>
  <si>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</si>
  <si>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</si>
  <si>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</si>
  <si>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</si>
  <si>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</si>
  <si>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</si>
  <si>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</si>
  <si>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</si>
  <si>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</si>
  <si>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</si>
  <si>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</si>
  <si>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</si>
  <si>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</si>
  <si>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</si>
  <si>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</si>
  <si>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</si>
  <si>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</si>
  <si>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</si>
  <si>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</si>
  <si>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</si>
  <si>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</si>
  <si>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</si>
  <si>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</si>
  <si>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</si>
  <si>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</si>
  <si>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</si>
  <si>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</si>
  <si>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</si>
  <si>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</si>
  <si>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</si>
  <si>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</si>
  <si>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</si>
  <si>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</si>
  <si>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</si>
  <si>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</si>
  <si>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</si>
  <si>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</si>
  <si>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</si>
  <si>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</si>
  <si>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</si>
  <si>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</si>
  <si>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</si>
  <si>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</si>
  <si>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</si>
  <si>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</si>
  <si>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</si>
  <si>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</si>
  <si>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</si>
  <si>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</si>
  <si>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</si>
  <si>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</si>
  <si>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</si>
  <si>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</si>
  <si>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</si>
  <si>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</si>
  <si>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</si>
  <si>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</si>
  <si>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</si>
  <si>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</si>
  <si>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</si>
  <si>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</si>
  <si>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</si>
  <si>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</si>
  <si>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</si>
  <si>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</si>
  <si>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</si>
  <si>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</si>
  <si>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</si>
  <si>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</si>
  <si>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</si>
  <si>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</si>
  <si>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</si>
  <si>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</si>
  <si>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</si>
  <si>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</si>
  <si>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</si>
  <si>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</si>
  <si>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</si>
  <si>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</si>
  <si>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</si>
  <si>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</si>
  <si>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</si>
  <si>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</si>
  <si>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</si>
  <si>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</si>
  <si>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</si>
  <si>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</si>
  <si>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</si>
  <si>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</si>
  <si>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</si>
  <si>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</si>
  <si>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</si>
  <si>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</si>
  <si>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</si>
  <si>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</si>
  <si>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</si>
  <si>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</si>
  <si>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</si>
  <si>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</si>
  <si>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</si>
  <si>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</si>
  <si>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</si>
  <si>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</si>
  <si>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</si>
  <si>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</si>
  <si>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</si>
  <si>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</si>
  <si>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</si>
  <si>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</si>
  <si>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</si>
  <si>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</si>
  <si>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</si>
  <si>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</si>
  <si>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</si>
  <si>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</si>
  <si>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</si>
  <si>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</si>
  <si>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</si>
  <si>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</si>
  <si>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</si>
  <si>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</si>
  <si>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</si>
  <si>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</si>
  <si>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</si>
  <si>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</si>
  <si>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</si>
  <si>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</si>
  <si>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</si>
  <si>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</si>
  <si>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</si>
  <si>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</si>
  <si>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</si>
  <si>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</si>
  <si>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</si>
  <si>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</si>
  <si>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</si>
  <si>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</si>
  <si>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</si>
  <si>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</si>
  <si>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</si>
  <si>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</si>
  <si>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</si>
  <si>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</si>
  <si>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</si>
  <si>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</si>
  <si>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</si>
  <si>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</si>
  <si>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</si>
  <si>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</si>
  <si>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</si>
  <si>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</si>
  <si>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</si>
  <si>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</si>
  <si>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</si>
  <si>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</si>
  <si>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</si>
  <si>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</si>
  <si>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</si>
  <si>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</si>
  <si>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</si>
  <si>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</si>
  <si>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</si>
  <si>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</si>
  <si>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</si>
  <si>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</si>
  <si>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</si>
  <si>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</si>
  <si>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</si>
  <si>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</si>
  <si>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</si>
  <si>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</si>
  <si>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</si>
  <si>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</si>
  <si>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</si>
  <si>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</si>
  <si>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</si>
  <si>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</si>
  <si>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</si>
  <si>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</si>
  <si>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</si>
  <si>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</si>
  <si>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</si>
  <si>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</si>
  <si>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</si>
  <si>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</si>
  <si>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</si>
  <si>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</si>
  <si>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</si>
  <si>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</si>
  <si>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</si>
  <si>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</si>
  <si>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</si>
  <si>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</si>
  <si>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</si>
  <si>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</si>
  <si>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</si>
  <si>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</si>
  <si>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</si>
  <si>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</si>
  <si>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</si>
  <si>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</si>
  <si>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</si>
  <si>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</si>
  <si>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</si>
  <si>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</si>
  <si>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</si>
  <si>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</si>
  <si>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</si>
  <si>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</si>
  <si>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</si>
  <si>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</si>
  <si>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</si>
  <si>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</si>
  <si>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</si>
  <si>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</si>
  <si>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</si>
  <si>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</si>
  <si>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</si>
  <si>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</si>
  <si>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</si>
  <si>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</si>
  <si>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</si>
  <si>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</si>
  <si>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</si>
  <si>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</si>
  <si>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</si>
  <si>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</si>
  <si>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</si>
  <si>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</si>
  <si>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</si>
  <si>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</si>
  <si>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</si>
  <si>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</si>
  <si>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</si>
  <si>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</si>
  <si>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</si>
  <si>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</si>
  <si>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</si>
  <si>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</si>
  <si>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</si>
  <si>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</si>
  <si>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</si>
  <si>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</si>
  <si>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</si>
  <si>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</si>
  <si>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</si>
  <si>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</si>
  <si>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</si>
  <si>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</si>
  <si>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</si>
  <si>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</si>
  <si>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</si>
  <si>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</si>
  <si>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</si>
  <si>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</si>
  <si>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</si>
  <si>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</si>
  <si>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</si>
  <si>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</si>
  <si>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</si>
  <si>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</si>
  <si>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</si>
  <si>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</si>
  <si>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</si>
  <si>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</si>
  <si>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</si>
  <si>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</si>
  <si>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</si>
  <si>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</si>
  <si>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</si>
  <si>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</si>
  <si>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</si>
  <si>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</si>
  <si>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</si>
  <si>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</si>
  <si>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</si>
  <si>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</si>
  <si>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</si>
  <si>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</si>
  <si>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</si>
  <si>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</si>
  <si>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</si>
  <si>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</si>
  <si>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</si>
  <si>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</si>
  <si>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</si>
  <si>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</si>
  <si>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</si>
  <si>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</si>
  <si>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</si>
  <si>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</si>
  <si>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</si>
  <si>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</si>
  <si>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</si>
  <si>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</si>
  <si>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</si>
  <si>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</si>
  <si>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</si>
  <si>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</si>
  <si>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</si>
  <si>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</si>
  <si>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</si>
  <si>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</si>
  <si>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</si>
  <si>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</si>
  <si>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</si>
  <si>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</si>
  <si>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</si>
  <si>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</si>
  <si>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</si>
  <si>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</si>
  <si>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</si>
  <si>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</si>
  <si>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</si>
  <si>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</si>
  <si>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</si>
  <si>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</si>
  <si>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</si>
  <si>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</si>
  <si>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</si>
  <si>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</si>
  <si>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</si>
  <si>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</si>
  <si>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</si>
  <si>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</si>
  <si>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</si>
  <si>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</si>
  <si>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</si>
  <si>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</si>
  <si>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</si>
  <si>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</si>
  <si>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</si>
  <si>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</si>
  <si>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</si>
  <si>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</si>
  <si>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</si>
  <si>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</si>
  <si>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</si>
  <si>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</si>
  <si>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</si>
  <si>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</si>
  <si>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</si>
  <si>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</si>
  <si>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</si>
  <si>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</si>
  <si>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</si>
  <si>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</si>
  <si>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</si>
  <si>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</si>
  <si>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</si>
  <si>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</si>
  <si>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</si>
  <si>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</si>
  <si>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</si>
  <si>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</si>
  <si>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</si>
  <si>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</si>
  <si>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</si>
  <si>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</si>
  <si>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</si>
  <si>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</si>
  <si>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</si>
  <si>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</si>
  <si>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</si>
  <si>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</si>
  <si>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</si>
  <si>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</si>
  <si>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</si>
  <si>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</si>
  <si>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</si>
  <si>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</si>
  <si>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</si>
  <si>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</si>
  <si>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</si>
  <si>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</si>
  <si>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</si>
  <si>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</si>
  <si>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</si>
  <si>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</si>
  <si>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</si>
  <si>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</si>
  <si>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</si>
  <si>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</si>
  <si>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</si>
  <si>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</si>
  <si>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</si>
  <si>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</si>
  <si>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</si>
  <si>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</si>
  <si>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</si>
  <si>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</si>
  <si>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</si>
  <si>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</si>
  <si>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</si>
  <si>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</si>
  <si>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</si>
  <si>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</si>
  <si>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</si>
  <si>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</si>
  <si>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</si>
  <si>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</si>
  <si>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</si>
  <si>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</si>
  <si>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</si>
  <si>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</si>
  <si>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</si>
  <si>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</si>
  <si>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</si>
  <si>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</si>
  <si>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</si>
  <si>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</si>
  <si>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</si>
  <si>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</si>
  <si>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</si>
  <si>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</si>
  <si>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</si>
  <si>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</si>
  <si>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</si>
  <si>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</si>
  <si>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</si>
  <si>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</si>
  <si>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</si>
  <si>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</si>
  <si>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</si>
  <si>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</si>
  <si>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</si>
  <si>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</si>
  <si>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</si>
  <si>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</si>
  <si>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</si>
  <si>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</si>
  <si>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</si>
  <si>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</si>
  <si>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</si>
  <si>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</si>
  <si>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</si>
  <si>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</si>
  <si>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</si>
  <si>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</si>
  <si>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</si>
  <si>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</si>
  <si>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</si>
  <si>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</si>
  <si>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</si>
  <si>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</si>
  <si>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</si>
  <si>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</si>
  <si>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</si>
  <si>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</si>
  <si>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</si>
  <si>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</si>
  <si>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</si>
  <si>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</si>
  <si>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</si>
  <si>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</si>
  <si>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</si>
  <si>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</si>
  <si>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</si>
  <si>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</si>
  <si>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</si>
  <si>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</si>
  <si>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</si>
  <si>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</si>
  <si>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</si>
  <si>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</si>
  <si>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</si>
  <si>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</si>
  <si>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</si>
  <si>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</si>
  <si>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</si>
  <si>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</si>
  <si>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</si>
  <si>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</si>
  <si>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</si>
  <si>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</si>
  <si>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</si>
  <si>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</si>
  <si>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</si>
  <si>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</si>
  <si>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</si>
  <si>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</si>
  <si>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</si>
  <si>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</si>
  <si>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</si>
  <si>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</si>
  <si>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</si>
  <si>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</si>
  <si>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</si>
  <si>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</si>
  <si>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</si>
  <si>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</si>
  <si>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</si>
  <si>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</si>
  <si>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</si>
  <si>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</si>
  <si>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</si>
  <si>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</si>
  <si>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</si>
  <si>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</si>
  <si>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</si>
  <si>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</si>
  <si>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</si>
  <si>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</si>
  <si>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</si>
  <si>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</si>
  <si>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</si>
  <si>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</si>
  <si>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</si>
  <si>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</si>
  <si>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</si>
  <si>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</si>
  <si>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</si>
  <si>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</si>
  <si>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</si>
  <si>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</si>
  <si>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</si>
  <si>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</si>
  <si>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</si>
  <si>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</si>
  <si>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</si>
  <si>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</si>
  <si>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</si>
  <si>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</si>
  <si>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</si>
  <si>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</si>
  <si>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</si>
  <si>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</si>
  <si>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</si>
  <si>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</si>
  <si>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</si>
  <si>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</si>
  <si>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</si>
  <si>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</si>
  <si>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</si>
  <si>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</si>
  <si>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</si>
  <si>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</si>
  <si>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</si>
  <si>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</si>
  <si>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</si>
  <si>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</si>
  <si>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</si>
  <si>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</si>
  <si>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</si>
  <si>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</si>
  <si>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</si>
  <si>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</si>
  <si>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</si>
  <si>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</si>
  <si>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</si>
  <si>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</si>
  <si>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</si>
  <si>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</si>
  <si>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</si>
  <si>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</si>
  <si>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</si>
  <si>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</si>
  <si>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</si>
  <si>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</si>
  <si>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</si>
  <si>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</si>
  <si>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</si>
  <si>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</si>
  <si>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</si>
  <si>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</si>
  <si>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</si>
  <si>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</si>
  <si>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</si>
  <si>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</si>
  <si>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</si>
  <si>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</si>
  <si>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</si>
  <si>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</si>
  <si>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</si>
  <si>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</si>
  <si>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</si>
  <si>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</si>
  <si>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</si>
  <si>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</si>
  <si>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</si>
  <si>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</si>
  <si>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</si>
  <si>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</si>
  <si>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</si>
  <si>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</si>
  <si>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</si>
  <si>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</si>
  <si>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</si>
  <si>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</si>
  <si>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</si>
  <si>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</si>
  <si>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</si>
  <si>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</si>
  <si>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</si>
  <si>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</si>
  <si>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</si>
  <si>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</si>
  <si>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</si>
  <si>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</si>
  <si>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</si>
  <si>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</si>
  <si>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</si>
  <si>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</si>
  <si>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</si>
  <si>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</si>
  <si>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</si>
  <si>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</si>
  <si>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</si>
  <si>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</si>
  <si>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</si>
  <si>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</si>
  <si>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</si>
  <si>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</si>
  <si>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</si>
  <si>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</si>
  <si>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</si>
  <si>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</si>
  <si>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</si>
  <si>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</si>
  <si>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</si>
  <si>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</si>
  <si>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</si>
  <si>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</si>
  <si>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</si>
  <si>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</si>
  <si>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</si>
  <si>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</si>
  <si>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</si>
  <si>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</si>
  <si>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</si>
  <si>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</si>
  <si>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</si>
  <si>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</si>
  <si>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</si>
  <si>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</si>
  <si>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</si>
  <si>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</si>
  <si>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</si>
  <si>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</si>
  <si>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</si>
  <si>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</si>
  <si>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</si>
  <si>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</si>
  <si>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</si>
  <si>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</si>
  <si>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</si>
  <si>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</si>
  <si>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</si>
  <si>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</si>
  <si>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</si>
  <si>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</si>
  <si>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</si>
  <si>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</si>
  <si>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</si>
  <si>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</si>
  <si>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</si>
  <si>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</si>
  <si>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</si>
  <si>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</si>
  <si>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</si>
  <si>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</si>
  <si>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</si>
  <si>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</si>
  <si>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</si>
  <si>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</si>
  <si>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</si>
  <si>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</si>
  <si>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</si>
  <si>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</si>
  <si>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</si>
  <si>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</si>
  <si>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</si>
  <si>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</si>
  <si>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</si>
  <si>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</si>
  <si>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</si>
  <si>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</si>
  <si>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</si>
  <si>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</si>
  <si>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</si>
  <si>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</si>
  <si>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</si>
  <si>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</si>
  <si>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</si>
  <si>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</si>
  <si>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</si>
  <si>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</si>
  <si>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</si>
  <si>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</si>
  <si>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</si>
  <si>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</si>
  <si>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</si>
  <si>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</si>
  <si>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</si>
  <si>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</si>
  <si>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</si>
  <si>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</si>
  <si>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</si>
  <si>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</si>
  <si>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</si>
  <si>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</si>
  <si>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</si>
  <si>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</si>
  <si>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</si>
  <si>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</si>
  <si>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</si>
  <si>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</si>
  <si>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</si>
  <si>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</si>
  <si>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</si>
  <si>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</si>
  <si>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</si>
  <si>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</si>
  <si>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</si>
  <si>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</si>
  <si>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</si>
  <si>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</si>
  <si>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</si>
  <si>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</si>
  <si>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</si>
  <si>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</si>
  <si>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</si>
  <si>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</si>
  <si>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</si>
  <si>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</si>
  <si>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</si>
  <si>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</si>
  <si>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</si>
  <si>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</si>
  <si>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</si>
  <si>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</si>
  <si>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</si>
  <si>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</si>
  <si>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</si>
  <si>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</si>
  <si>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</si>
  <si>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</si>
  <si>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</si>
  <si>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</si>
  <si>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</si>
  <si>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</si>
  <si>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</si>
  <si>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</si>
  <si>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</si>
  <si>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</si>
  <si>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</si>
  <si>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</si>
  <si>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</si>
  <si>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</si>
  <si>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</si>
  <si>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</si>
  <si>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</si>
  <si>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</si>
  <si>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</si>
  <si>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</si>
  <si>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</si>
  <si>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</si>
  <si>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</si>
  <si>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</si>
  <si>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</si>
  <si>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</si>
  <si>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</si>
  <si>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</si>
  <si>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</si>
  <si>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</si>
  <si>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</si>
  <si>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</si>
  <si>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</si>
  <si>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</si>
  <si>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</si>
  <si>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</si>
  <si>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</si>
  <si>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</si>
  <si>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</si>
  <si>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</si>
  <si>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</si>
  <si>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</si>
  <si>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</si>
  <si>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</si>
  <si>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</si>
  <si>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</si>
  <si>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</si>
  <si>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</si>
  <si>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</si>
  <si>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</si>
  <si>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</si>
  <si>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</si>
  <si>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</si>
  <si>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</si>
  <si>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</si>
  <si>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</si>
  <si>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</si>
  <si>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</si>
  <si>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</si>
  <si>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</si>
  <si>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</si>
  <si>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</si>
  <si>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</si>
  <si>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</si>
  <si>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</si>
  <si>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</si>
  <si>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</si>
  <si>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</si>
  <si>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</si>
  <si>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</si>
  <si>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</si>
  <si>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</si>
  <si>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</si>
  <si>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</si>
  <si>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</si>
  <si>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</si>
  <si>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</si>
  <si>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</si>
  <si>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</si>
  <si>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</si>
  <si>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</si>
  <si>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</si>
  <si>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</si>
  <si>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</si>
  <si>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</si>
  <si>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</si>
  <si>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</si>
  <si>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</si>
  <si>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</si>
  <si>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</si>
  <si>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</si>
  <si>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</si>
  <si>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</si>
  <si>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</si>
  <si>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</si>
  <si>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</si>
  <si>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</si>
  <si>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</si>
  <si>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</si>
  <si>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</si>
  <si>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</si>
  <si>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</si>
  <si>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</si>
  <si>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</si>
  <si>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</si>
  <si>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</si>
  <si>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</si>
  <si>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</si>
  <si>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</si>
  <si>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</si>
  <si>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</si>
  <si>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</si>
  <si>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</si>
  <si>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</si>
  <si>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</si>
  <si>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</si>
  <si>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</si>
  <si>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</si>
  <si>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</si>
  <si>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</si>
  <si>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</si>
  <si>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</si>
  <si>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</si>
  <si>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</si>
  <si>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</si>
  <si>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</si>
  <si>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</si>
  <si>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</si>
  <si>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</si>
  <si>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</si>
  <si>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</si>
  <si>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</si>
  <si>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</si>
  <si>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</si>
  <si>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</si>
  <si>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</si>
  <si>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</si>
  <si>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</si>
  <si>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</si>
  <si>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</si>
  <si>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</si>
  <si>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</si>
  <si>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</si>
  <si>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</si>
  <si>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</si>
  <si>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</si>
  <si>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</si>
  <si>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</si>
  <si>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</si>
  <si>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</si>
  <si>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</si>
  <si>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</si>
  <si>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</si>
  <si>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</si>
  <si>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</si>
  <si>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</si>
  <si>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</si>
  <si>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</si>
  <si>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</si>
  <si>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</si>
  <si>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</si>
  <si>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</si>
  <si>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</si>
  <si>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</si>
  <si>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</si>
  <si>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</si>
  <si>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</si>
  <si>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</si>
  <si>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</si>
  <si>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</si>
  <si>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</si>
  <si>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</si>
  <si>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</si>
  <si>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</si>
  <si>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</si>
  <si>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</si>
  <si>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</si>
  <si>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</si>
  <si>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</si>
  <si>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</si>
  <si>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</si>
  <si>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</si>
  <si>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</si>
  <si>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</si>
  <si>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</si>
  <si>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</si>
  <si>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</si>
  <si>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</si>
  <si>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</si>
  <si>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</si>
  <si>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</si>
  <si>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</si>
  <si>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</si>
  <si>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</si>
  <si>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</si>
  <si>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</si>
  <si>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</si>
  <si>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</si>
  <si>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</si>
  <si>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</si>
  <si>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</si>
  <si>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</si>
  <si>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</si>
  <si>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</si>
  <si>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</si>
  <si>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</si>
  <si>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</si>
  <si>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</si>
  <si>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</si>
  <si>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</si>
  <si>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</si>
  <si>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</si>
  <si>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</si>
  <si>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</si>
  <si>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</si>
  <si>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</si>
  <si>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</si>
  <si>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</si>
  <si>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</si>
  <si>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</si>
  <si>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</si>
  <si>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</si>
  <si>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</si>
  <si>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</si>
  <si>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</si>
  <si>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</si>
  <si>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</si>
  <si>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</si>
  <si>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</si>
  <si>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</si>
  <si>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</si>
  <si>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</si>
  <si>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</si>
  <si>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</si>
  <si>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</si>
  <si>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</si>
  <si>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</si>
  <si>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</si>
  <si>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</si>
  <si>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</si>
  <si>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</si>
  <si>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</si>
  <si>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</si>
  <si>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</si>
  <si>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</si>
  <si>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</si>
  <si>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</si>
  <si>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</si>
  <si>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</si>
  <si>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</si>
  <si>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</si>
  <si>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</si>
  <si>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</si>
  <si>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</si>
  <si>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</si>
  <si>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</si>
  <si>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</si>
  <si>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</si>
  <si>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</si>
  <si>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</si>
  <si>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</si>
  <si>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</si>
  <si>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</si>
  <si>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</si>
  <si>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</si>
  <si>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</si>
  <si>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</si>
  <si>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</si>
  <si>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</si>
  <si>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</si>
  <si>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</si>
  <si>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</si>
  <si>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</si>
  <si>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</si>
  <si>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</si>
  <si>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</si>
  <si>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</si>
  <si>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</si>
  <si>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</si>
  <si>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</si>
  <si>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</si>
  <si>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</si>
  <si>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</si>
  <si>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</si>
  <si>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</si>
  <si>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</si>
  <si>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</si>
  <si>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</si>
  <si>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</si>
  <si>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</si>
  <si>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</si>
  <si>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</si>
  <si>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</si>
  <si>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</si>
  <si>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</si>
  <si>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</si>
  <si>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</si>
  <si>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</si>
  <si>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</si>
  <si>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</si>
  <si>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</si>
  <si>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</si>
  <si>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</si>
  <si>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</si>
  <si>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</si>
  <si>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</si>
  <si>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</si>
  <si>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</si>
  <si>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</si>
  <si>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</si>
  <si>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</si>
  <si>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</si>
  <si>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</si>
  <si>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</si>
  <si>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</si>
  <si>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</si>
  <si>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</si>
  <si>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</si>
  <si>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</si>
  <si>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</si>
  <si>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</si>
  <si>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</si>
  <si>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</si>
  <si>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</si>
  <si>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</si>
  <si>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</si>
  <si>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</si>
  <si>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</si>
  <si>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</si>
  <si>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</si>
  <si>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</si>
  <si>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</si>
  <si>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</si>
  <si>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</si>
  <si>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</si>
  <si>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</si>
  <si>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</si>
  <si>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</si>
  <si>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</si>
  <si>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</si>
  <si>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</si>
  <si>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</si>
  <si>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</si>
  <si>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</si>
  <si>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</si>
  <si>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</si>
  <si>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</si>
  <si>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</si>
  <si>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</si>
  <si>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</si>
  <si>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</si>
  <si>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</si>
  <si>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</si>
  <si>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</si>
  <si>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</si>
  <si>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</si>
  <si>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</si>
  <si>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</si>
  <si>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</si>
  <si>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</si>
  <si>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</si>
  <si>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</si>
  <si>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</si>
  <si>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</si>
  <si>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</si>
  <si>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</si>
  <si>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</si>
  <si>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</si>
  <si>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</si>
  <si>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</si>
  <si>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</si>
  <si>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</si>
  <si>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</si>
  <si>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</si>
  <si>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</si>
  <si>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</si>
  <si>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</si>
  <si>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</si>
  <si>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</si>
  <si>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</si>
  <si>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</si>
  <si>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</si>
  <si>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</si>
  <si>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</si>
  <si>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</si>
  <si>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</si>
  <si>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</si>
  <si>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</si>
  <si>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</si>
  <si>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</si>
  <si>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</si>
  <si>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</si>
  <si>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</si>
  <si>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</si>
  <si>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</si>
  <si>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</si>
  <si>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</si>
  <si>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</si>
  <si>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</si>
  <si>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</si>
  <si>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</si>
  <si>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</si>
  <si>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</si>
  <si>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</si>
  <si>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</si>
  <si>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</si>
  <si>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</si>
  <si>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</si>
  <si>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</si>
  <si>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</si>
  <si>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</si>
  <si>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</si>
  <si>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</si>
  <si>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</si>
  <si>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</si>
  <si>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</si>
  <si>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</si>
  <si>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</si>
  <si>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</si>
  <si>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</si>
  <si>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</si>
  <si>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</si>
  <si>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</si>
  <si>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</si>
  <si>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</si>
  <si>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</si>
  <si>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</si>
  <si>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</si>
  <si>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</si>
  <si>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</si>
  <si>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</si>
  <si>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</si>
  <si>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</si>
  <si>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</si>
  <si>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</si>
  <si>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</si>
  <si>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</si>
  <si>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</si>
  <si>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</si>
  <si>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</si>
  <si>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</si>
  <si>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</si>
  <si>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</si>
  <si>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</si>
  <si>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</si>
  <si>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</si>
  <si>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</si>
  <si>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</si>
  <si>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</si>
  <si>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</si>
  <si>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</si>
  <si>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</si>
  <si>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</si>
  <si>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</si>
  <si>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</si>
  <si>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</si>
  <si>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</si>
  <si>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</si>
  <si>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</si>
  <si>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</si>
  <si>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</si>
  <si>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</si>
  <si>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</si>
  <si>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</si>
  <si>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</si>
  <si>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</si>
  <si>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</si>
  <si>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</si>
  <si>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</si>
  <si>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</si>
  <si>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</si>
  <si>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</si>
  <si>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</si>
  <si>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</si>
  <si>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</si>
  <si>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</si>
  <si>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</si>
  <si>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</si>
  <si>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</si>
  <si>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</si>
  <si>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</si>
  <si>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</si>
  <si>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</si>
  <si>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</si>
  <si>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</si>
  <si>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</si>
  <si>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</si>
  <si>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</si>
  <si>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</si>
  <si>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</si>
  <si>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</si>
  <si>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</si>
  <si>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</si>
  <si>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</si>
  <si>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</si>
  <si>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</si>
  <si>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</si>
  <si>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</si>
  <si>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</si>
  <si>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</si>
  <si>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</si>
  <si>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</si>
  <si>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</si>
  <si>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</si>
  <si>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</si>
  <si>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</si>
  <si>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</si>
  <si>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</si>
  <si>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</si>
  <si>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</si>
  <si>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</si>
  <si>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</si>
  <si>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</si>
  <si>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</si>
  <si>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</si>
  <si>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</si>
  <si>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</si>
  <si>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</si>
  <si>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</si>
  <si>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</si>
  <si>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</si>
  <si>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</si>
  <si>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</si>
  <si>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</si>
  <si>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</si>
  <si>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</si>
  <si>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</si>
  <si>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</si>
  <si>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</si>
  <si>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</si>
  <si>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</si>
  <si>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</si>
  <si>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</si>
  <si>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</si>
  <si>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</si>
  <si>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</si>
  <si>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</si>
  <si>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</si>
  <si>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</si>
  <si>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</si>
  <si>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</si>
  <si>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</si>
  <si>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</si>
  <si>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</si>
  <si>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</si>
  <si>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</si>
  <si>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</si>
  <si>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</si>
  <si>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</si>
  <si>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</si>
  <si>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</si>
  <si>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</si>
  <si>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</si>
  <si>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</si>
  <si>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</si>
  <si>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</si>
  <si>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</si>
  <si>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</si>
  <si>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</si>
  <si>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</si>
  <si>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</si>
  <si>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</si>
  <si>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</si>
  <si>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</si>
  <si>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</si>
  <si>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</si>
  <si>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</si>
  <si>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</si>
  <si>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</si>
  <si>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</si>
  <si>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</si>
  <si>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</si>
  <si>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</si>
  <si>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</si>
  <si>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</si>
  <si>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</si>
  <si>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</si>
  <si>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</si>
  <si>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</si>
  <si>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</si>
  <si>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</si>
  <si>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</si>
  <si>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</si>
  <si>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</si>
  <si>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</si>
  <si>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</si>
  <si>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</si>
  <si>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</si>
  <si>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</si>
  <si>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</si>
  <si>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</si>
  <si>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</si>
  <si>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</si>
  <si>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</si>
  <si>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</si>
  <si>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</si>
  <si>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</si>
  <si>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</si>
  <si>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</si>
  <si>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</si>
  <si>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</si>
  <si>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</si>
  <si>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</si>
  <si>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</si>
  <si>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</si>
  <si>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</si>
  <si>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</si>
  <si>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</si>
  <si>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</si>
  <si>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</si>
  <si>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</si>
  <si>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</si>
  <si>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</si>
  <si>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</si>
  <si>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</si>
  <si>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</si>
  <si>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</si>
  <si>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</si>
  <si>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</si>
  <si>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</si>
  <si>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</si>
  <si>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</si>
  <si>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</si>
  <si>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</si>
  <si>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</si>
  <si>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</si>
  <si>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</si>
  <si>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</si>
  <si>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</si>
  <si>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</si>
  <si>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</si>
  <si>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</si>
  <si>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</si>
  <si>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</si>
  <si>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</si>
  <si>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</si>
  <si>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</si>
  <si>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</si>
  <si>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</si>
  <si>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</si>
  <si>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</si>
  <si>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</si>
  <si>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</si>
  <si>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</si>
  <si>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</si>
  <si>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</si>
  <si>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</si>
  <si>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</si>
  <si>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</si>
  <si>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</si>
  <si>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</si>
  <si>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</si>
  <si>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</si>
  <si>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</si>
  <si>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</si>
  <si>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</si>
  <si>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</si>
  <si>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</si>
  <si>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</si>
  <si>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</si>
  <si>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</si>
  <si>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</si>
  <si>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</si>
  <si>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</si>
  <si>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</si>
  <si>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</si>
  <si>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</si>
  <si>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</si>
  <si>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</si>
  <si>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</si>
  <si>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</si>
  <si>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</si>
  <si>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</si>
  <si>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</si>
  <si>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</si>
  <si>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</si>
  <si>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</si>
  <si>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</si>
  <si>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</si>
  <si>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</si>
  <si>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</si>
  <si>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</si>
  <si>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</si>
  <si>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</si>
  <si>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</si>
  <si>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</si>
  <si>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</si>
  <si>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</si>
  <si>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</si>
  <si>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</si>
  <si>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</si>
  <si>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</si>
  <si>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</si>
  <si>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</si>
  <si>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</si>
  <si>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</si>
  <si>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</si>
  <si>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</si>
  <si>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</si>
  <si>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</si>
  <si>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</si>
  <si>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</si>
  <si>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</si>
  <si>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</si>
  <si>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</si>
  <si>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</si>
  <si>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</si>
  <si>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</si>
  <si>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</si>
  <si>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</si>
  <si>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</si>
  <si>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</si>
  <si>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</si>
  <si>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</si>
  <si>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</si>
  <si>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</si>
  <si>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</si>
  <si>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</si>
  <si>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</si>
  <si>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</si>
  <si>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</si>
  <si>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</si>
  <si>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</si>
  <si>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</si>
  <si>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</si>
  <si>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</si>
  <si>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</si>
  <si>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</si>
  <si>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</si>
  <si>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</si>
  <si>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</si>
  <si>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</si>
  <si>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</si>
  <si>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</si>
  <si>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</si>
  <si>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</si>
  <si>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</si>
  <si>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</si>
  <si>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</si>
  <si>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</si>
  <si>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</si>
  <si>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</si>
  <si>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</si>
  <si>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</si>
  <si>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</si>
  <si>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</si>
  <si>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</si>
  <si>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</si>
  <si>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</si>
  <si>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</si>
  <si>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</si>
  <si>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</si>
  <si>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</si>
  <si>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</si>
  <si>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</si>
  <si>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</si>
  <si>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</si>
  <si>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</si>
  <si>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</si>
  <si>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</si>
  <si>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</si>
  <si>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</si>
  <si>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</si>
  <si>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</si>
  <si>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</si>
  <si>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</si>
  <si>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</si>
  <si>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</si>
  <si>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</si>
  <si>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</si>
  <si>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</si>
  <si>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</si>
  <si>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</si>
  <si>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</si>
  <si>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</si>
  <si>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</si>
  <si>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</si>
  <si>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</si>
  <si>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</si>
  <si>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</si>
  <si>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</si>
  <si>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</si>
  <si>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</si>
  <si>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</si>
  <si>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</si>
  <si>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</si>
  <si>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</si>
  <si>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</si>
  <si>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</si>
  <si>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</si>
  <si>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</si>
  <si>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</si>
  <si>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</si>
  <si>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</si>
  <si>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</si>
  <si>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</si>
  <si>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</si>
  <si>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</si>
  <si>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</si>
  <si>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</si>
  <si>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</si>
  <si>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</si>
  <si>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</si>
  <si>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</si>
  <si>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</si>
  <si>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</si>
  <si>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</si>
  <si>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</si>
  <si>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</si>
  <si>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</si>
  <si>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</si>
  <si>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</si>
  <si>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</si>
  <si>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</si>
  <si>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</si>
  <si>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</si>
  <si>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</si>
  <si>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</si>
  <si>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</si>
  <si>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</si>
  <si>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</si>
  <si>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</si>
  <si>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</si>
  <si>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</si>
  <si>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</si>
  <si>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</si>
  <si>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</si>
  <si>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</si>
  <si>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</si>
  <si>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</si>
  <si>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</si>
  <si>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</si>
  <si>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</si>
  <si>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</si>
  <si>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</si>
  <si>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</si>
  <si>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</si>
  <si>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</si>
  <si>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</si>
  <si>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</si>
  <si>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</si>
  <si>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</si>
  <si>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</si>
  <si>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</si>
  <si>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</si>
  <si>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</si>
  <si>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</si>
  <si>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</si>
  <si>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</si>
  <si>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</si>
  <si>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</si>
  <si>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</si>
  <si>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</si>
  <si>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</si>
  <si>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</si>
  <si>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</si>
  <si>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</si>
  <si>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</si>
  <si>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</si>
  <si>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</si>
  <si>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</si>
  <si>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</si>
  <si>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</si>
  <si>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</si>
  <si>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</si>
  <si>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</si>
  <si>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</si>
  <si>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</si>
  <si>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</si>
  <si>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</si>
  <si>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</si>
  <si>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</si>
  <si>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</si>
  <si>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</si>
  <si>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</si>
  <si>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</si>
  <si>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</si>
  <si>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</si>
  <si>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</si>
  <si>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</si>
  <si>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</si>
  <si>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</si>
  <si>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</si>
  <si>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</si>
  <si>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</si>
  <si>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</si>
  <si>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</si>
  <si>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</si>
  <si>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</si>
  <si>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</si>
  <si>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</si>
  <si>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</si>
  <si>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</si>
  <si>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</si>
  <si>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</si>
  <si>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</si>
  <si>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</si>
  <si>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</si>
  <si>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</si>
  <si>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</si>
  <si>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</si>
  <si>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</si>
  <si>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</si>
  <si>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</si>
  <si>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</si>
  <si>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</si>
  <si>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</si>
  <si>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</si>
  <si>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</si>
  <si>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</si>
  <si>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</si>
  <si>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</si>
  <si>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</si>
  <si>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</si>
  <si>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</si>
  <si>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</si>
  <si>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</si>
  <si>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</si>
  <si>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</si>
  <si>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</si>
  <si>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</si>
  <si>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</si>
  <si>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</si>
  <si>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</si>
  <si>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</si>
  <si>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</si>
  <si>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</si>
  <si>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</si>
  <si>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</si>
  <si>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</si>
  <si>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</si>
  <si>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</si>
  <si>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</si>
  <si>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</si>
  <si>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</si>
  <si>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</si>
  <si>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</si>
  <si>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</si>
  <si>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</si>
  <si>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</si>
  <si>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</si>
  <si>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</si>
  <si>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</si>
  <si>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</si>
  <si>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</si>
  <si>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</si>
  <si>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</si>
  <si>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</si>
  <si>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</si>
  <si>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</si>
  <si>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</si>
  <si>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</si>
  <si>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</si>
  <si>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</si>
  <si>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</si>
  <si>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</si>
  <si>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</si>
  <si>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</si>
  <si>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</si>
  <si>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</si>
  <si>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</si>
  <si>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</si>
  <si>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</si>
  <si>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</si>
  <si>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</si>
  <si>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</si>
  <si>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</si>
  <si>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</si>
  <si>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</si>
  <si>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</si>
  <si>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</si>
  <si>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</si>
  <si>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</si>
  <si>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</si>
  <si>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</si>
  <si>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</si>
  <si>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</si>
  <si>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</si>
  <si>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</si>
  <si>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</si>
  <si>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</si>
  <si>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</si>
  <si>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</si>
  <si>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</si>
  <si>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</si>
  <si>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</si>
  <si>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</si>
  <si>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</si>
  <si>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</si>
  <si>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</si>
  <si>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</si>
  <si>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</si>
  <si>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</si>
  <si>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</si>
  <si>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</si>
  <si>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</si>
  <si>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</si>
  <si>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</si>
  <si>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</si>
  <si>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</si>
  <si>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</si>
  <si>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</si>
  <si>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</si>
  <si>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</si>
  <si>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</si>
  <si>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</si>
  <si>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</si>
  <si>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</si>
  <si>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</si>
  <si>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</si>
  <si>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</si>
  <si>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</si>
  <si>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</si>
  <si>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</si>
  <si>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</si>
  <si>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</si>
  <si>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</si>
  <si>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</si>
  <si>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</si>
  <si>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</si>
  <si>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</si>
  <si>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</si>
  <si>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</si>
  <si>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</si>
  <si>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</si>
  <si>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</si>
  <si>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</si>
  <si>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</si>
  <si>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</si>
  <si>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</si>
  <si>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</si>
  <si>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</si>
  <si>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</si>
  <si>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</si>
  <si>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</si>
  <si>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</si>
  <si>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</si>
  <si>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</si>
  <si>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</si>
  <si>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</si>
  <si>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</si>
  <si>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</si>
  <si>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</si>
  <si>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</si>
  <si>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</si>
  <si>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</si>
  <si>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</si>
  <si>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</si>
  <si>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</si>
  <si>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</si>
  <si>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</si>
  <si>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</si>
  <si>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</si>
  <si>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</si>
  <si>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</si>
  <si>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</si>
  <si>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</si>
  <si>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</si>
  <si>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</si>
  <si>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</si>
  <si>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</si>
  <si>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</si>
  <si>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</si>
  <si>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</si>
  <si>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</si>
  <si>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</si>
  <si>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</si>
  <si>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</si>
  <si>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</si>
  <si>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</si>
  <si>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</si>
  <si>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</si>
  <si>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</si>
  <si>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</si>
  <si>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</si>
  <si>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</si>
  <si>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</si>
  <si>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</si>
  <si>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</si>
  <si>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</si>
  <si>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</si>
  <si>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</si>
  <si>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</si>
  <si>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</si>
  <si>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</si>
  <si>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</si>
  <si>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</si>
  <si>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</si>
  <si>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</si>
  <si>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</si>
  <si>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</si>
  <si>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</si>
  <si>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</si>
  <si>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</si>
  <si>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</si>
  <si>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</si>
  <si>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</si>
  <si>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</si>
  <si>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</si>
  <si>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</si>
  <si>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</si>
  <si>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</si>
  <si>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</si>
  <si>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</si>
  <si>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</si>
  <si>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</si>
  <si>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</si>
  <si>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</si>
  <si>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</si>
  <si>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</si>
  <si>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</si>
  <si>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</si>
  <si>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</si>
  <si>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</si>
  <si>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</si>
  <si>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</si>
  <si>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</si>
  <si>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</si>
  <si>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</si>
  <si>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</si>
  <si>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</si>
  <si>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</si>
  <si>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</si>
  <si>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</si>
  <si>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</si>
  <si>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</si>
  <si>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</si>
  <si>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</si>
  <si>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</si>
  <si>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</si>
  <si>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</si>
  <si>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</si>
  <si>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</si>
  <si>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</si>
  <si>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</si>
  <si>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</si>
  <si>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</si>
  <si>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</si>
  <si>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</si>
  <si>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</si>
  <si>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</si>
  <si>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</si>
  <si>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</si>
  <si>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</si>
  <si>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</si>
  <si>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</si>
  <si>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</si>
  <si>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</si>
  <si>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</si>
  <si>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</si>
  <si>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</si>
  <si>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</si>
  <si>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</si>
  <si>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</si>
  <si>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</si>
  <si>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</si>
  <si>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</si>
  <si>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</si>
  <si>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</si>
  <si>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</si>
  <si>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</si>
  <si>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</si>
  <si>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</si>
  <si>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</si>
  <si>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</si>
  <si>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</si>
  <si>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</si>
  <si>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</si>
  <si>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</si>
  <si>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</si>
  <si>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</si>
  <si>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</si>
  <si>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</si>
  <si>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</si>
  <si>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</si>
  <si>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</si>
  <si>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</si>
  <si>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</si>
  <si>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</si>
  <si>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</si>
  <si>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</si>
  <si>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</si>
  <si>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</si>
  <si>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</si>
  <si>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</si>
  <si>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</si>
  <si>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</si>
  <si>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</si>
  <si>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</si>
  <si>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</si>
  <si>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</si>
  <si>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</si>
  <si>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</si>
  <si>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</si>
  <si>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</si>
  <si>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</si>
  <si>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</si>
  <si>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</si>
  <si>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</si>
  <si>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</si>
  <si>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</si>
  <si>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</si>
  <si>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</si>
  <si>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</si>
  <si>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</si>
  <si>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</si>
  <si>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</si>
  <si>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</si>
  <si>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</si>
  <si>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</si>
  <si>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</si>
  <si>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</si>
  <si>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</si>
  <si>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</si>
  <si>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</si>
  <si>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</si>
  <si>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</si>
  <si>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</si>
  <si>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</si>
  <si>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</si>
  <si>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</si>
  <si>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</si>
  <si>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</si>
  <si>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</si>
  <si>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</si>
  <si>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</si>
  <si>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</si>
  <si>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</si>
  <si>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</si>
  <si>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</si>
  <si>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</si>
  <si>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</si>
  <si>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</si>
  <si>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</si>
  <si>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</si>
  <si>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</si>
  <si>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</si>
  <si>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</si>
  <si>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</si>
  <si>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</si>
  <si>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</si>
  <si>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</si>
  <si>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</si>
  <si>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</si>
  <si>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</si>
  <si>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</si>
  <si>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</si>
  <si>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</si>
  <si>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</si>
  <si>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</si>
  <si>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</si>
  <si>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</si>
  <si>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</si>
  <si>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</si>
  <si>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</si>
  <si>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</si>
  <si>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</si>
  <si>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</si>
  <si>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</si>
  <si>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</si>
  <si>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</si>
  <si>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</si>
  <si>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</si>
  <si>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</si>
  <si>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</si>
  <si>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</si>
  <si>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</si>
  <si>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</si>
  <si>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</si>
  <si>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</si>
  <si>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</si>
  <si>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</si>
  <si>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</si>
  <si>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</si>
  <si>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</si>
  <si>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</si>
  <si>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</si>
  <si>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</si>
  <si>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</si>
  <si>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</si>
  <si>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</si>
  <si>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</si>
  <si>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</si>
  <si>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</si>
  <si>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</si>
  <si>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</si>
  <si>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</si>
  <si>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</si>
  <si>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</si>
  <si>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</si>
  <si>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</si>
  <si>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</si>
  <si>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</si>
  <si>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</si>
  <si>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</si>
  <si>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</si>
  <si>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</si>
  <si>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</si>
  <si>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</si>
  <si>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</si>
  <si>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</si>
  <si>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</si>
  <si>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</si>
  <si>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</si>
  <si>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</si>
  <si>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</si>
  <si>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</si>
  <si>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</si>
  <si>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</si>
  <si>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</si>
  <si>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</si>
  <si>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</si>
  <si>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</si>
  <si>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</si>
  <si>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</si>
  <si>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</si>
  <si>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</si>
  <si>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</si>
  <si>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</si>
  <si>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</si>
  <si>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</si>
  <si>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</si>
  <si>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</si>
  <si>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</si>
  <si>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</si>
  <si>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</si>
  <si>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</si>
  <si>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</si>
  <si>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</si>
  <si>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</si>
  <si>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</si>
  <si>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</si>
  <si>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</si>
  <si>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</si>
  <si>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</si>
  <si>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</si>
  <si>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</si>
  <si>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</si>
  <si>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</si>
  <si>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</si>
  <si>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</si>
  <si>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</si>
  <si>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</si>
  <si>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</si>
  <si>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</si>
  <si>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</si>
  <si>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</si>
  <si>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</si>
  <si>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</si>
  <si>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</si>
  <si>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</si>
  <si>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</si>
  <si>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</si>
  <si>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</si>
  <si>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</si>
  <si>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</si>
  <si>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</si>
  <si>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</si>
  <si>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</si>
  <si>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</si>
  <si>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</si>
  <si>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</si>
  <si>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</si>
  <si>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</si>
  <si>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</si>
  <si>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</si>
  <si>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</si>
  <si>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</si>
  <si>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</si>
  <si>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</si>
  <si>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</si>
  <si>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</si>
  <si>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</si>
  <si>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</si>
  <si>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</si>
  <si>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</si>
  <si>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</si>
  <si>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</si>
  <si>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</si>
  <si>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</si>
  <si>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</si>
  <si>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</si>
  <si>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</si>
  <si>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</si>
  <si>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</si>
  <si>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</si>
  <si>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</si>
  <si>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</si>
  <si>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</si>
  <si>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</si>
  <si>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</si>
  <si>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</si>
  <si>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</si>
  <si>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</si>
  <si>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</si>
  <si>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</si>
  <si>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</si>
  <si>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</si>
  <si>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</si>
  <si>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</si>
  <si>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</si>
  <si>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</si>
  <si>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</si>
  <si>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</si>
  <si>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</si>
  <si>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</si>
  <si>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</si>
  <si>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</si>
  <si>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</si>
  <si>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</si>
  <si>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</si>
  <si>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</si>
  <si>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</si>
  <si>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</si>
  <si>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</si>
  <si>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</si>
  <si>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</si>
  <si>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</si>
  <si>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</si>
  <si>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</si>
  <si>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</si>
  <si>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</si>
  <si>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</si>
  <si>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</si>
  <si>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</si>
  <si>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</si>
  <si>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</si>
  <si>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</si>
  <si>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</si>
  <si>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</si>
  <si>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</si>
  <si>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</si>
  <si>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</si>
  <si>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</si>
  <si>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</si>
  <si>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</si>
  <si>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</si>
  <si>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</si>
  <si>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</si>
  <si>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</si>
  <si>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</si>
  <si>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</si>
  <si>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</si>
  <si>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</si>
  <si>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</si>
  <si>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</si>
  <si>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</si>
  <si>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</si>
  <si>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</si>
  <si>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</si>
  <si>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</si>
  <si>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</si>
  <si>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</si>
  <si>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</si>
  <si>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</si>
  <si>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</si>
  <si>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</si>
  <si>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</si>
  <si>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</si>
  <si>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</si>
  <si>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</si>
  <si>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</si>
  <si>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</si>
  <si>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</si>
  <si>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</si>
  <si>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</si>
  <si>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</si>
  <si>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</si>
  <si>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</si>
  <si>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</si>
  <si>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</si>
  <si>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</si>
  <si>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</si>
  <si>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</si>
  <si>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</si>
  <si>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</si>
  <si>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</si>
  <si>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</si>
  <si>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</si>
  <si>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</si>
  <si>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</si>
  <si>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</si>
  <si>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</si>
  <si>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</si>
  <si>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</si>
  <si>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</si>
  <si>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</si>
  <si>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</si>
  <si>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</si>
  <si>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</si>
  <si>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</si>
  <si>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</si>
  <si>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</si>
  <si>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</si>
  <si>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</si>
  <si>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</si>
  <si>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</si>
  <si>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</si>
  <si>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</si>
  <si>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</si>
  <si>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</si>
  <si>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</si>
  <si>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</si>
  <si>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</si>
  <si>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</si>
  <si>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</si>
  <si>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</si>
  <si>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</si>
  <si>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</si>
  <si>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</si>
  <si>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</si>
  <si>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</si>
  <si>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</si>
  <si>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</si>
  <si>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</si>
  <si>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</si>
  <si>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</si>
  <si>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</si>
  <si>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</si>
  <si>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</si>
  <si>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</si>
  <si>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</si>
  <si>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</si>
  <si>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</si>
  <si>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</si>
  <si>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</si>
  <si>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</si>
  <si>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</si>
  <si>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</si>
  <si>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</si>
  <si>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</si>
  <si>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</si>
  <si>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</si>
  <si>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</si>
  <si>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</si>
  <si>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</si>
  <si>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</si>
  <si>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</si>
  <si>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</si>
  <si>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</si>
  <si>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</si>
  <si>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</si>
  <si>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</si>
  <si>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</si>
  <si>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</si>
  <si>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</si>
  <si>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</si>
  <si>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</si>
  <si>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</si>
  <si>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</si>
  <si>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</si>
  <si>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</si>
  <si>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</si>
  <si>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</si>
  <si>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</si>
  <si>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</si>
  <si>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</si>
  <si>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</si>
  <si>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</si>
  <si>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</si>
  <si>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</si>
  <si>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</si>
  <si>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</si>
  <si>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</si>
  <si>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</si>
  <si>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</si>
  <si>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</si>
  <si>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</si>
  <si>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</si>
  <si>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</si>
  <si>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</si>
  <si>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</si>
  <si>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</si>
  <si>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</si>
  <si>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</si>
  <si>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</si>
  <si>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</si>
  <si>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</si>
  <si>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</si>
  <si>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</si>
  <si>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</si>
  <si>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</si>
  <si>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</si>
  <si>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</si>
  <si>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</si>
  <si>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</si>
  <si>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</si>
  <si>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</si>
  <si>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</si>
  <si>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</si>
  <si>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</si>
  <si>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</si>
  <si>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</si>
  <si>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</si>
  <si>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</si>
  <si>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</si>
  <si>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</si>
  <si>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</si>
  <si>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</si>
  <si>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</si>
  <si>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</si>
  <si>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</si>
  <si>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</si>
  <si>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</si>
  <si>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</si>
  <si>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</si>
  <si>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</si>
  <si>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</si>
  <si>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</si>
  <si>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</si>
  <si>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</si>
  <si>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</si>
  <si>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</si>
  <si>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</si>
  <si>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</si>
  <si>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</si>
  <si>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</si>
  <si>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</si>
  <si>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</si>
  <si>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</si>
  <si>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</si>
  <si>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</si>
  <si>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</si>
  <si>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</si>
  <si>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</si>
  <si>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</si>
  <si>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</si>
  <si>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</si>
  <si>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</si>
  <si>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</si>
  <si>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</si>
  <si>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</si>
  <si>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</si>
  <si>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</si>
  <si>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</si>
  <si>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</si>
  <si>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</si>
  <si>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</si>
  <si>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</si>
  <si>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</si>
  <si>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</si>
  <si>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</si>
  <si>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</si>
  <si>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</si>
  <si>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</si>
  <si>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</si>
  <si>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</si>
  <si>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</si>
  <si>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</si>
  <si>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</si>
  <si>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</si>
  <si>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</si>
  <si>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</si>
  <si>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</si>
  <si>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</si>
  <si>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</si>
  <si>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</si>
  <si>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</si>
  <si>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</si>
  <si>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</si>
  <si>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</si>
  <si>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</si>
  <si>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</si>
  <si>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</si>
  <si>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</si>
  <si>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</si>
  <si>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</si>
  <si>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</si>
  <si>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</si>
  <si>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</si>
  <si>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</si>
  <si>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</si>
  <si>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</si>
  <si>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</si>
  <si>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</si>
  <si>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</si>
  <si>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</si>
  <si>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</si>
  <si>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</si>
  <si>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</si>
  <si>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</si>
  <si>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</si>
  <si>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</si>
  <si>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</si>
  <si>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</si>
  <si>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</si>
  <si>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</si>
  <si>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</si>
  <si>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</si>
  <si>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</si>
  <si>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</si>
  <si>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</si>
  <si>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</si>
  <si>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</si>
  <si>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</si>
  <si>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</si>
  <si>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</si>
  <si>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</si>
  <si>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</si>
  <si>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</si>
  <si>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</si>
  <si>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</si>
  <si>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</si>
  <si>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</si>
  <si>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</si>
  <si>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</si>
  <si>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</si>
  <si>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</si>
  <si>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</si>
  <si>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</si>
  <si>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</si>
  <si>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</si>
  <si>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</si>
  <si>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</si>
  <si>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</si>
  <si>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</si>
  <si>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</si>
  <si>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</si>
  <si>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</si>
  <si>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</si>
  <si>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</si>
  <si>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</si>
  <si>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</si>
  <si>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</si>
  <si>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</si>
  <si>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</si>
  <si>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</si>
  <si>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</si>
  <si>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</si>
  <si>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</si>
  <si>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</si>
  <si>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</si>
  <si>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</si>
  <si>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</si>
  <si>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</si>
  <si>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</si>
  <si>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</si>
  <si>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</si>
  <si>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</si>
  <si>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</si>
  <si>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</si>
  <si>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</si>
  <si>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</si>
  <si>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</si>
  <si>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</si>
  <si>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</si>
  <si>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</si>
  <si>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</si>
  <si>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</si>
  <si>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</si>
  <si>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</si>
  <si>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</si>
  <si>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</si>
  <si>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</si>
  <si>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</si>
  <si>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</si>
  <si>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</si>
  <si>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</si>
  <si>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</si>
  <si>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</si>
  <si>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</si>
  <si>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</si>
  <si>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</si>
  <si>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</si>
  <si>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</si>
  <si>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</si>
  <si>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</si>
  <si>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</si>
  <si>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</si>
  <si>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</si>
  <si>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</si>
  <si>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</si>
  <si>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</si>
  <si>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</si>
  <si>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</si>
  <si>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</si>
  <si>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</si>
  <si>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</si>
  <si>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</si>
  <si>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</si>
  <si>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</si>
  <si>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</si>
  <si>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</si>
  <si>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</si>
  <si>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</si>
  <si>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</si>
  <si>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</si>
  <si>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</si>
  <si>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</si>
  <si>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</si>
  <si>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</si>
  <si>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</si>
  <si>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</si>
  <si>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</si>
  <si>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</si>
  <si>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</si>
  <si>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</si>
  <si>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</si>
  <si>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</si>
  <si>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</si>
  <si>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</si>
  <si>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</si>
  <si>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</si>
  <si>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</si>
  <si>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</si>
  <si>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</si>
  <si>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</si>
  <si>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</si>
  <si>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</si>
  <si>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</si>
  <si>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</si>
  <si>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</si>
  <si>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</si>
  <si>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</si>
  <si>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</si>
  <si>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</si>
  <si>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</si>
  <si>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</si>
  <si>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</si>
  <si>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</si>
  <si>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</si>
  <si>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</si>
  <si>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</si>
  <si>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</si>
  <si>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</si>
  <si>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</si>
  <si>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</si>
  <si>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</si>
  <si>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</si>
  <si>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</si>
  <si>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</si>
  <si>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</si>
  <si>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</si>
  <si>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</si>
  <si>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</si>
  <si>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</si>
  <si>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</si>
  <si>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</si>
  <si>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</si>
  <si>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</si>
  <si>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</si>
  <si>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</si>
  <si>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</si>
  <si>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</si>
  <si>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</si>
  <si>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</si>
  <si>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</si>
  <si>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</si>
  <si>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</si>
  <si>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</si>
  <si>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</si>
  <si>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</si>
  <si>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</si>
  <si>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</si>
  <si>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</si>
  <si>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</si>
  <si>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</si>
  <si>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</si>
  <si>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</si>
  <si>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</si>
  <si>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</si>
  <si>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</si>
  <si>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</si>
  <si>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</si>
  <si>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</si>
  <si>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</si>
  <si>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</si>
  <si>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</si>
  <si>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</si>
  <si>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</si>
  <si>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</si>
  <si>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</si>
  <si>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</si>
  <si>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</si>
  <si>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</si>
  <si>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</si>
  <si>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</si>
  <si>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</si>
  <si>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</si>
  <si>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</si>
  <si>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</si>
  <si>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</si>
  <si>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</si>
  <si>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</si>
  <si>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</si>
  <si>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</si>
  <si>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</si>
  <si>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</si>
  <si>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</si>
  <si>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</si>
  <si>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</si>
  <si>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</si>
  <si>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</si>
  <si>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</si>
  <si>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</si>
  <si>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</si>
  <si>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</si>
  <si>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</si>
  <si>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</si>
  <si>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</si>
  <si>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</si>
  <si>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</si>
  <si>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</si>
  <si>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</si>
  <si>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</si>
  <si>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</si>
  <si>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</si>
  <si>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</si>
  <si>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</si>
  <si>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</si>
  <si>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</si>
  <si>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</si>
  <si>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</si>
  <si>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</si>
  <si>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</si>
  <si>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</si>
  <si>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</si>
  <si>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</si>
  <si>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</si>
  <si>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</si>
  <si>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</si>
  <si>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</si>
  <si>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</si>
  <si>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</si>
  <si>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</si>
  <si>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</si>
  <si>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</si>
  <si>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</si>
  <si>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</si>
  <si>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</si>
  <si>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</si>
  <si>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</si>
  <si>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</si>
  <si>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</si>
  <si>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</si>
  <si>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</si>
  <si>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</si>
  <si>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</si>
  <si>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</si>
  <si>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</si>
  <si>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</si>
  <si>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</si>
  <si>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</si>
  <si>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</si>
  <si>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</si>
  <si>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</si>
  <si>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</si>
  <si>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</si>
  <si>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</si>
  <si>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</si>
  <si>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</si>
  <si>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</si>
  <si>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</si>
  <si>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</si>
  <si>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</si>
  <si>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</si>
  <si>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</si>
  <si>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</si>
  <si>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</si>
  <si>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</si>
  <si>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</si>
  <si>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</si>
  <si>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</si>
  <si>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</si>
  <si>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</si>
  <si>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</si>
  <si>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</si>
  <si>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</si>
  <si>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</si>
  <si>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</si>
  <si>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</si>
  <si>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</si>
  <si>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</si>
  <si>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</si>
  <si>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</si>
  <si>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</si>
  <si>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</si>
  <si>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</si>
  <si>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</si>
  <si>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</si>
  <si>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</si>
  <si>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</si>
  <si>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</si>
  <si>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</si>
  <si>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</si>
  <si>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</si>
  <si>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</si>
  <si>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</si>
  <si>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</si>
  <si>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</si>
  <si>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</si>
  <si>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</si>
  <si>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</si>
  <si>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</si>
  <si>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</si>
  <si>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</si>
  <si>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</si>
  <si>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</si>
  <si>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</si>
  <si>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</si>
  <si>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</si>
  <si>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</si>
  <si>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</si>
  <si>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</si>
  <si>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</si>
  <si>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</si>
  <si>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</si>
  <si>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</si>
  <si>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</si>
  <si>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</si>
  <si>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</si>
  <si>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</si>
  <si>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</si>
  <si>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</si>
  <si>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</si>
  <si>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</si>
  <si>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</si>
  <si>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</si>
  <si>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</si>
  <si>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</si>
  <si>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</si>
  <si>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</si>
  <si>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</si>
  <si>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</si>
  <si>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</si>
  <si>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</si>
  <si>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</si>
  <si>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</si>
  <si>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</si>
  <si>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</si>
  <si>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</si>
  <si>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</si>
  <si>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</si>
  <si>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</si>
  <si>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</si>
  <si>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</si>
  <si>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</si>
  <si>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</si>
  <si>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</si>
  <si>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</si>
  <si>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</si>
  <si>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</si>
  <si>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</si>
  <si>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</si>
  <si>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</si>
  <si>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</si>
  <si>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</si>
  <si>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</si>
  <si>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</si>
  <si>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</si>
  <si>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</si>
  <si>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</si>
  <si>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</si>
  <si>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</si>
  <si>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</si>
  <si>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</si>
  <si>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</si>
  <si>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</si>
  <si>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</si>
  <si>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</si>
  <si>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</si>
  <si>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</si>
  <si>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</si>
  <si>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</si>
  <si>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</si>
  <si>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</si>
  <si>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</si>
  <si>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</si>
  <si>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</si>
  <si>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</si>
  <si>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</si>
  <si>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</si>
  <si>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</si>
  <si>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</si>
  <si>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</si>
  <si>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</si>
  <si>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</si>
  <si>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</si>
  <si>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</si>
  <si>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</si>
  <si>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</si>
  <si>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</si>
  <si>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</si>
  <si>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</si>
  <si>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</si>
  <si>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</si>
  <si>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</si>
  <si>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</si>
  <si>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</si>
  <si>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</si>
  <si>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</si>
  <si>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</si>
  <si>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</si>
  <si>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</si>
  <si>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</si>
  <si>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</si>
  <si>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</si>
  <si>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</si>
  <si>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</si>
  <si>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</si>
  <si>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</si>
  <si>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</si>
  <si>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</si>
  <si>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</si>
  <si>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</si>
  <si>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</si>
  <si>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</si>
  <si>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</si>
  <si>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</si>
  <si>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</si>
  <si>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</si>
  <si>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</si>
  <si>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</si>
  <si>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</si>
  <si>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</si>
  <si>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</si>
  <si>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</si>
  <si>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</si>
  <si>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</si>
  <si>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</si>
  <si>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</si>
  <si>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</si>
  <si>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</si>
  <si>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</si>
  <si>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</si>
  <si>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</si>
  <si>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</si>
  <si>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</si>
  <si>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</si>
  <si>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</si>
  <si>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</si>
  <si>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</si>
  <si>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</si>
  <si>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</si>
  <si>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</si>
  <si>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</si>
  <si>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</si>
  <si>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</si>
  <si>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</si>
  <si>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</si>
  <si>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</si>
  <si>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</si>
  <si>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</si>
  <si>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</si>
  <si>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</si>
  <si>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</si>
  <si>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</si>
  <si>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</si>
  <si>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</si>
  <si>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</si>
  <si>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</si>
  <si>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</si>
  <si>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</si>
  <si>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</si>
  <si>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</si>
  <si>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</si>
  <si>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</si>
  <si>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</si>
  <si>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</si>
  <si>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</si>
  <si>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</si>
  <si>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</si>
  <si>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</si>
  <si>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</si>
  <si>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</si>
  <si>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</si>
  <si>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</si>
  <si>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</si>
  <si>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</si>
  <si>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</si>
  <si>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</si>
  <si>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</si>
  <si>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</si>
  <si>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</si>
  <si>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</si>
  <si>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</si>
  <si>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</si>
  <si>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</si>
  <si>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</si>
  <si>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</si>
  <si>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</si>
  <si>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</si>
  <si>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</si>
  <si>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</si>
  <si>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</si>
  <si>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</si>
  <si>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</si>
  <si>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</si>
  <si>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</si>
  <si>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</si>
  <si>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</si>
  <si>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</si>
  <si>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</si>
  <si>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</si>
  <si>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</si>
  <si>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</si>
  <si>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</si>
  <si>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</si>
  <si>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</si>
  <si>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</si>
  <si>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</si>
  <si>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</si>
  <si>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</si>
  <si>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</si>
  <si>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</si>
  <si>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</si>
  <si>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</si>
  <si>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</si>
  <si>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</si>
  <si>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</si>
  <si>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</si>
  <si>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</si>
  <si>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</si>
  <si>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</si>
  <si>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</si>
  <si>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</si>
  <si>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</si>
  <si>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</si>
  <si>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</si>
  <si>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</si>
  <si>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</si>
  <si>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</si>
  <si>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</si>
  <si>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</si>
  <si>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</si>
  <si>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</si>
  <si>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</si>
  <si>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</si>
  <si>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</si>
  <si>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</si>
  <si>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</si>
  <si>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</si>
  <si>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</si>
  <si>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</si>
  <si>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</si>
  <si>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</si>
  <si>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</si>
  <si>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</si>
  <si>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</si>
  <si>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</si>
  <si>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</si>
  <si>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</si>
  <si>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</si>
  <si>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</si>
  <si>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</si>
  <si>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</si>
  <si>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</si>
  <si>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</si>
  <si>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</si>
  <si>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</si>
  <si>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</si>
  <si>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</si>
  <si>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</si>
  <si>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</si>
  <si>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</si>
  <si>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</si>
  <si>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</si>
  <si>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</si>
  <si>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</si>
  <si>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</si>
  <si>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</si>
  <si>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</si>
  <si>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</si>
  <si>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</si>
  <si>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</si>
  <si>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</si>
  <si>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</si>
  <si>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</si>
  <si>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</si>
  <si>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</si>
  <si>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</si>
  <si>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</si>
  <si>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</si>
  <si>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</si>
  <si>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</si>
  <si>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</si>
  <si>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</si>
  <si>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</si>
  <si>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</si>
  <si>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</si>
  <si>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</si>
  <si>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</si>
  <si>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</si>
  <si>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</si>
  <si>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</si>
  <si>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</si>
  <si>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</si>
  <si>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</si>
  <si>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</si>
  <si>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</si>
  <si>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</si>
  <si>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</si>
  <si>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</si>
  <si>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</si>
  <si>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</si>
  <si>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</si>
  <si>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</si>
  <si>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</si>
  <si>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</si>
  <si>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</si>
  <si>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</si>
  <si>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</si>
  <si>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</si>
  <si>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</si>
  <si>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</si>
  <si>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</si>
  <si>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</si>
  <si>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</si>
  <si>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</si>
  <si>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</si>
  <si>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</si>
  <si>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</si>
  <si>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</si>
  <si>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</si>
  <si>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</si>
  <si>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</si>
  <si>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</si>
  <si>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</si>
  <si>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</si>
  <si>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</si>
  <si>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</si>
  <si>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</si>
  <si>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</si>
  <si>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</si>
  <si>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</si>
  <si>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</si>
  <si>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</si>
  <si>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</si>
  <si>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</si>
  <si>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</si>
  <si>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</si>
  <si>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</si>
  <si>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</si>
  <si>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</si>
  <si>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</si>
  <si>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</si>
  <si>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</si>
  <si>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</si>
  <si>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</si>
  <si>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</si>
  <si>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</si>
  <si>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</si>
  <si>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</si>
  <si>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</si>
  <si>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</si>
  <si>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</si>
  <si>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</si>
  <si>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</si>
  <si>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</si>
  <si>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</si>
  <si>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</si>
  <si>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</si>
  <si>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</si>
  <si>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</si>
  <si>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</si>
  <si>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</si>
  <si>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</si>
  <si>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</si>
  <si>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</si>
  <si>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</si>
  <si>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</si>
  <si>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</si>
  <si>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</si>
  <si>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</si>
  <si>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</si>
  <si>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</si>
  <si>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</si>
  <si>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</si>
  <si>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</si>
  <si>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</si>
  <si>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</si>
  <si>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</si>
  <si>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</si>
  <si>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</si>
  <si>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</si>
  <si>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</si>
  <si>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</si>
  <si>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</si>
  <si>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</si>
  <si>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</si>
  <si>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</si>
  <si>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</si>
  <si>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</si>
  <si>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</si>
  <si>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</si>
  <si>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</si>
  <si>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</si>
  <si>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</si>
  <si>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</si>
  <si>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</si>
  <si>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</si>
  <si>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</si>
  <si>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</si>
  <si>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</si>
  <si>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</si>
  <si>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</si>
  <si>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</si>
  <si>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</si>
  <si>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</si>
  <si>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</si>
  <si>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</si>
  <si>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</si>
  <si>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</si>
  <si>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</si>
  <si>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</si>
  <si>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</si>
  <si>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</si>
  <si>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</si>
  <si>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</si>
  <si>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</si>
  <si>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</si>
  <si>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</si>
  <si>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</si>
  <si>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</si>
  <si>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</si>
  <si>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</si>
  <si>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</si>
  <si>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</si>
  <si>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</si>
  <si>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</si>
  <si>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</si>
  <si>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</si>
  <si>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</si>
  <si>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</si>
  <si>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</si>
  <si>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</si>
  <si>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</si>
  <si>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</si>
  <si>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</si>
  <si>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</si>
  <si>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</si>
  <si>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</si>
  <si>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</si>
  <si>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</si>
  <si>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</si>
  <si>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</si>
  <si>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</si>
  <si>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</si>
  <si>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</si>
  <si>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</si>
  <si>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</si>
  <si>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</si>
  <si>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</si>
  <si>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</si>
  <si>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</si>
  <si>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</si>
  <si>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</si>
  <si>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</si>
  <si>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</si>
  <si>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</si>
  <si>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</si>
  <si>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</si>
  <si>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</si>
  <si>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</si>
  <si>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</si>
  <si>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</si>
  <si>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</si>
  <si>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</si>
  <si>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</si>
  <si>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</si>
  <si>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</si>
  <si>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</si>
  <si>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</si>
  <si>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</si>
  <si>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</si>
  <si>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</si>
  <si>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</si>
  <si>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</si>
  <si>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</si>
  <si>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</si>
  <si>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</si>
  <si>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</si>
  <si>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</si>
  <si>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</si>
  <si>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</si>
  <si>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</si>
  <si>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</si>
  <si>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</si>
  <si>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</si>
  <si>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</si>
  <si>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</si>
  <si>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</si>
  <si>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</si>
  <si>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</si>
  <si>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</si>
  <si>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</si>
  <si>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</si>
  <si>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</si>
  <si>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</si>
  <si>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</si>
  <si>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</si>
  <si>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</si>
  <si>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</si>
  <si>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</si>
  <si>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</si>
  <si>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</si>
  <si>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</si>
  <si>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</si>
  <si>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</si>
  <si>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</si>
  <si>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</si>
  <si>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</si>
  <si>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</si>
  <si>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</si>
  <si>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</si>
  <si>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</si>
  <si>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</si>
  <si>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</si>
  <si>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</si>
  <si>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</si>
  <si>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</si>
  <si>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</si>
  <si>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</si>
  <si>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</si>
  <si>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</si>
  <si>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</si>
  <si>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</si>
  <si>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</si>
  <si>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</si>
  <si>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</si>
  <si>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</si>
  <si>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</si>
  <si>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</si>
  <si>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</si>
  <si>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</si>
  <si>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</si>
  <si>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</si>
  <si>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</si>
  <si>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</si>
  <si>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</si>
  <si>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</si>
  <si>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</si>
  <si>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</si>
  <si>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</si>
  <si>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</si>
  <si>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</si>
  <si>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</si>
  <si>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</si>
  <si>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</si>
  <si>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</si>
  <si>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</si>
  <si>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</si>
  <si>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</si>
  <si>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</si>
  <si>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</si>
  <si>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</si>
  <si>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</si>
  <si>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</si>
  <si>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</si>
  <si>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</si>
  <si>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</si>
  <si>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</si>
  <si>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</si>
  <si>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</si>
  <si>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</si>
  <si>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</si>
  <si>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</si>
  <si>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</si>
  <si>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</si>
  <si>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</si>
  <si>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</si>
  <si>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</si>
  <si>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</si>
  <si>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</si>
  <si>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</si>
  <si>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</si>
  <si>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</si>
  <si>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</si>
  <si>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</si>
  <si>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</si>
  <si>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</si>
  <si>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</si>
  <si>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</si>
  <si>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</si>
  <si>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</si>
  <si>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</si>
  <si>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</si>
  <si>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</si>
  <si>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</si>
  <si>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</si>
  <si>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</si>
  <si>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</si>
  <si>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</si>
  <si>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</si>
  <si>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</si>
  <si>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</si>
  <si>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</si>
  <si>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</si>
  <si>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</si>
  <si>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</si>
  <si>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</si>
  <si>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</si>
  <si>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</si>
  <si>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</si>
  <si>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</si>
  <si>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</si>
  <si>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</si>
  <si>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</si>
  <si>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</si>
  <si>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</si>
  <si>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</si>
  <si>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</si>
  <si>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</si>
  <si>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</si>
  <si>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</si>
  <si>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</si>
  <si>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</si>
  <si>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</si>
  <si>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</si>
  <si>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</si>
  <si>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</si>
  <si>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</si>
  <si>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</si>
  <si>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</si>
  <si>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</si>
  <si>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</si>
  <si>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</si>
  <si>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</si>
  <si>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</si>
  <si>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</si>
  <si>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</si>
  <si>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</si>
  <si>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</si>
  <si>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</si>
  <si>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</si>
  <si>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</si>
  <si>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</si>
  <si>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</si>
  <si>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</si>
  <si>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</si>
  <si>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</si>
  <si>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</si>
  <si>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</si>
  <si>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</si>
  <si>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</si>
  <si>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</si>
  <si>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</si>
  <si>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</si>
  <si>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</si>
  <si>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</si>
  <si>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</si>
  <si>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</si>
  <si>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</si>
  <si>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</si>
  <si>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</si>
  <si>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</si>
  <si>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</si>
  <si>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</si>
  <si>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</si>
  <si>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</si>
  <si>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</si>
  <si>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</si>
  <si>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</si>
  <si>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</si>
  <si>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</si>
  <si>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</si>
  <si>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</si>
  <si>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</si>
  <si>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</si>
  <si>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</si>
  <si>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</si>
  <si>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</si>
  <si>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</si>
  <si>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</si>
  <si>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</si>
  <si>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</si>
  <si>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</si>
  <si>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</si>
  <si>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</si>
  <si>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</si>
  <si>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</si>
  <si>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</si>
  <si>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</si>
  <si>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</si>
  <si>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</si>
  <si>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</si>
  <si>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</si>
  <si>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</si>
  <si>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</si>
  <si>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</si>
  <si>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</si>
  <si>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</si>
  <si>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</si>
  <si>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</si>
  <si>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</si>
  <si>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</si>
  <si>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</si>
  <si>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</si>
  <si>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</si>
  <si>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</si>
  <si>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</si>
  <si>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</si>
  <si>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</si>
  <si>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</si>
  <si>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</si>
  <si>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</si>
  <si>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</si>
  <si>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</si>
  <si>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</si>
  <si>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</si>
  <si>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</si>
  <si>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</si>
  <si>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</si>
  <si>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</si>
  <si>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</si>
  <si>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</si>
  <si>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</si>
  <si>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</si>
  <si>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</si>
  <si>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</si>
  <si>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</si>
  <si>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</si>
  <si>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</si>
  <si>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</si>
  <si>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</si>
  <si>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</si>
  <si>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</si>
  <si>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</si>
  <si>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</si>
  <si>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</si>
  <si>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</si>
  <si>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</si>
  <si>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</si>
  <si>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</si>
  <si>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</si>
  <si>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</si>
  <si>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</si>
  <si>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</si>
  <si>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</si>
  <si>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</si>
  <si>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</si>
  <si>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</si>
  <si>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</si>
  <si>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</si>
  <si>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</si>
  <si>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</si>
  <si>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</si>
  <si>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</si>
  <si>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</si>
  <si>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</si>
  <si>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</si>
  <si>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</si>
  <si>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</si>
  <si>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</si>
  <si>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</si>
  <si>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</si>
  <si>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</si>
  <si>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</si>
  <si>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</si>
  <si>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</si>
  <si>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</si>
  <si>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</si>
  <si>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</si>
  <si>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</si>
  <si>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</si>
  <si>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</si>
  <si>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</si>
  <si>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</si>
  <si>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</si>
  <si>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</si>
  <si>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</si>
  <si>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</si>
  <si>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</si>
  <si>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</si>
  <si>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</si>
  <si>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</si>
  <si>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</si>
  <si>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</si>
  <si>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</si>
  <si>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</si>
  <si>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</si>
  <si>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</si>
  <si>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</si>
  <si>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</si>
  <si>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</si>
  <si>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</si>
  <si>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</si>
  <si>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</si>
  <si>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</si>
  <si>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</si>
  <si>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</si>
  <si>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</si>
  <si>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</si>
  <si>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</si>
  <si>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</si>
  <si>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</si>
  <si>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</si>
  <si>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</si>
  <si>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</si>
  <si>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</si>
  <si>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</si>
  <si>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</si>
  <si>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</si>
  <si>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</si>
  <si>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</si>
  <si>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</si>
  <si>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</si>
  <si>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</si>
  <si>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</si>
  <si>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</si>
  <si>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</si>
  <si>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</si>
  <si>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</si>
  <si>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</si>
  <si>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</si>
  <si>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</si>
  <si>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</si>
  <si>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</si>
  <si>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</si>
  <si>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</si>
  <si>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</si>
  <si>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</si>
  <si>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</si>
  <si>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</si>
  <si>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</si>
  <si>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</si>
  <si>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</si>
  <si>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</si>
  <si>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</si>
  <si>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</si>
  <si>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</si>
  <si>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</si>
  <si>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</si>
  <si>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</si>
  <si>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</si>
  <si>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</si>
  <si>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</si>
  <si>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</si>
  <si>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</si>
  <si>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</si>
  <si>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</si>
  <si>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</si>
  <si>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</si>
  <si>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</si>
  <si>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</si>
  <si>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</si>
  <si>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</si>
  <si>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</si>
  <si>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</si>
  <si>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</si>
  <si>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</si>
  <si>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</si>
  <si>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</si>
  <si>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</si>
  <si>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</si>
  <si>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</si>
  <si>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</si>
  <si>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</si>
  <si>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</si>
  <si>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</si>
  <si>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</si>
  <si>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</si>
  <si>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</si>
  <si>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</si>
  <si>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</si>
  <si>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</si>
  <si>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</si>
  <si>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</si>
  <si>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</si>
  <si>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</si>
  <si>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</si>
  <si>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</si>
  <si>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</si>
  <si>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</si>
  <si>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</si>
  <si>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</si>
  <si>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</si>
  <si>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</si>
  <si>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</si>
  <si>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</si>
  <si>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</si>
  <si>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</si>
  <si>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</si>
  <si>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</si>
  <si>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</si>
  <si>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</si>
  <si>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</si>
  <si>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</si>
  <si>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</si>
  <si>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</si>
  <si>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</si>
  <si>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</si>
  <si>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</si>
  <si>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</si>
  <si>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</si>
  <si>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</si>
  <si>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</si>
  <si>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</si>
  <si>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</si>
  <si>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</si>
  <si>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</si>
  <si>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</si>
  <si>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</si>
  <si>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</si>
  <si>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</si>
  <si>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</si>
  <si>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</si>
  <si>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</si>
  <si>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</si>
  <si>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</si>
  <si>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</si>
  <si>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</si>
  <si>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</si>
  <si>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</si>
  <si>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</si>
  <si>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</si>
  <si>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</si>
  <si>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</si>
  <si>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</si>
  <si>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</si>
  <si>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</si>
  <si>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</si>
  <si>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</si>
  <si>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</si>
  <si>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</si>
  <si>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</si>
  <si>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</si>
  <si>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</si>
  <si>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</si>
  <si>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</si>
  <si>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</si>
  <si>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</si>
  <si>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</si>
  <si>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</si>
  <si>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</si>
  <si>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</si>
  <si>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</si>
  <si>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</si>
  <si>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</si>
  <si>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</si>
  <si>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</si>
  <si>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</si>
  <si>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</si>
  <si>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</si>
  <si>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</si>
  <si>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</si>
  <si>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</si>
  <si>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</si>
  <si>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</si>
  <si>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</si>
  <si>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</si>
  <si>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</si>
  <si>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</si>
  <si>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</si>
  <si>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</si>
  <si>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</si>
  <si>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</si>
  <si>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</si>
  <si>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</si>
  <si>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</si>
  <si>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</si>
  <si>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</si>
  <si>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</si>
  <si>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</si>
  <si>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</si>
  <si>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</si>
  <si>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</si>
  <si>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</si>
  <si>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</si>
  <si>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</si>
  <si>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</si>
  <si>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</si>
  <si>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</si>
  <si>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</si>
  <si>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</si>
  <si>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</si>
  <si>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</si>
  <si>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</si>
  <si>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</si>
  <si>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</si>
  <si>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</si>
  <si>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</si>
  <si>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</si>
  <si>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</si>
  <si>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</si>
  <si>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</si>
  <si>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</si>
  <si>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</si>
  <si>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</si>
  <si>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</si>
  <si>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</si>
  <si>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</si>
  <si>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</si>
  <si>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</si>
  <si>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</si>
  <si>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</si>
  <si>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</si>
  <si>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</si>
  <si>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</si>
  <si>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</si>
  <si>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</si>
  <si>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</si>
  <si>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</si>
  <si>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</si>
  <si>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</si>
  <si>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</si>
  <si>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</si>
  <si>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</si>
  <si>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</si>
  <si>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</si>
  <si>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</si>
  <si>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</si>
  <si>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</si>
  <si>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</si>
  <si>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</si>
  <si>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</si>
  <si>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</si>
  <si>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</si>
  <si>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</si>
  <si>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</si>
  <si>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</si>
  <si>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</si>
  <si>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</si>
  <si>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</si>
  <si>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</si>
  <si>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</si>
  <si>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</si>
  <si>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</si>
  <si>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</si>
  <si>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</si>
  <si>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</si>
  <si>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</si>
  <si>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</si>
  <si>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</si>
  <si>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</si>
  <si>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</si>
  <si>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</si>
  <si>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</si>
  <si>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</si>
  <si>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</si>
  <si>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</si>
  <si>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</si>
  <si>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</si>
  <si>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</si>
  <si>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</si>
  <si>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</si>
  <si>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</si>
  <si>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</si>
  <si>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</si>
  <si>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</si>
  <si>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</si>
  <si>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</si>
  <si>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</si>
  <si>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</si>
  <si>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</si>
  <si>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</si>
  <si>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</si>
  <si>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</si>
  <si>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</si>
  <si>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</si>
  <si>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</si>
  <si>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</si>
  <si>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</si>
  <si>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</si>
  <si>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</si>
  <si>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</si>
  <si>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</si>
  <si>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</si>
  <si>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</si>
  <si>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</si>
  <si>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</si>
  <si>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</si>
  <si>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</si>
  <si>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</si>
  <si>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</si>
  <si>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</si>
  <si>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</si>
  <si>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</si>
  <si>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</si>
  <si>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</si>
  <si>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</si>
  <si>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</si>
  <si>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</si>
  <si>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</si>
  <si>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</si>
  <si>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</si>
  <si>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</si>
  <si>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</si>
  <si>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</si>
  <si>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</si>
  <si>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</si>
  <si>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</si>
  <si>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</si>
  <si>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</si>
  <si>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</si>
  <si>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</si>
  <si>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</si>
  <si>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</si>
  <si>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</si>
  <si>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</si>
  <si>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</si>
  <si>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</si>
  <si>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</si>
  <si>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</si>
  <si>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</si>
  <si>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</si>
  <si>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</si>
  <si>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</si>
  <si>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</si>
  <si>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</si>
  <si>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</si>
  <si>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</si>
  <si>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</si>
  <si>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</si>
  <si>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</si>
  <si>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</si>
  <si>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</si>
  <si>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</si>
  <si>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</si>
  <si>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</si>
  <si>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</si>
  <si>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</si>
  <si>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</si>
  <si>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</si>
  <si>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</si>
  <si>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</si>
  <si>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</si>
  <si>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</si>
  <si>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</si>
  <si>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</si>
  <si>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</si>
  <si>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</si>
  <si>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</si>
  <si>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</si>
  <si>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</si>
  <si>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</si>
  <si>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</si>
  <si>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</si>
  <si>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</si>
  <si>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</si>
  <si>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</si>
  <si>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</si>
  <si>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</si>
  <si>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</si>
  <si>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</si>
  <si>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</si>
  <si>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</si>
  <si>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</si>
  <si>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</si>
  <si>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</si>
  <si>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</si>
  <si>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</si>
  <si>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</si>
  <si>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</si>
  <si>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</si>
  <si>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</si>
  <si>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</si>
  <si>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</si>
  <si>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</si>
  <si>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</si>
  <si>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</si>
  <si>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</si>
  <si>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</si>
  <si>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</si>
  <si>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</si>
  <si>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</si>
  <si>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</si>
  <si>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</si>
  <si>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</si>
  <si>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</si>
  <si>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</si>
  <si>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</si>
  <si>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</si>
  <si>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</si>
  <si>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</si>
  <si>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</si>
  <si>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</si>
  <si>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</si>
  <si>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</si>
  <si>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</si>
  <si>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</si>
  <si>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</si>
  <si>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</si>
  <si>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</si>
  <si>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</si>
  <si>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</si>
  <si>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</si>
  <si>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</si>
  <si>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</si>
  <si>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</si>
  <si>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</si>
  <si>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</si>
  <si>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</si>
  <si>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</si>
  <si>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</si>
  <si>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</si>
  <si>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</si>
  <si>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</si>
  <si>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</si>
  <si>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</si>
  <si>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</si>
  <si>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</si>
  <si>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</si>
  <si>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</si>
  <si>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</si>
  <si>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</si>
  <si>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</si>
  <si>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</si>
  <si>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</si>
  <si>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</si>
  <si>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</si>
  <si>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</si>
  <si>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</si>
  <si>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</si>
  <si>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</si>
  <si>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</si>
  <si>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</si>
  <si>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</si>
  <si>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</si>
  <si>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</si>
  <si>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</si>
  <si>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</si>
  <si>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</si>
  <si>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</si>
  <si>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</si>
  <si>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</si>
  <si>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</si>
  <si>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</si>
  <si>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</si>
  <si>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</si>
  <si>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</si>
  <si>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</si>
  <si>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</si>
  <si>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</si>
  <si>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</si>
  <si>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</si>
  <si>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</si>
  <si>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</si>
  <si>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</si>
  <si>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</si>
  <si>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</si>
  <si>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</si>
  <si>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</si>
  <si>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</si>
  <si>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</si>
  <si>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</si>
  <si>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</si>
  <si>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</si>
  <si>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</si>
  <si>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</si>
  <si>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</si>
  <si>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</si>
  <si>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</si>
  <si>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</si>
  <si>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</si>
  <si>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</si>
  <si>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</si>
  <si>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</si>
  <si>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</si>
  <si>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</si>
  <si>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</si>
  <si>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</si>
  <si>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</si>
  <si>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</si>
  <si>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</si>
  <si>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</si>
  <si>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</si>
  <si>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</si>
  <si>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</si>
  <si>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</si>
  <si>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</si>
  <si>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</si>
  <si>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</si>
  <si>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</si>
  <si>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</si>
  <si>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</si>
  <si>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</si>
  <si>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</si>
  <si>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</si>
  <si>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</si>
  <si>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</si>
  <si>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</si>
  <si>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</si>
  <si>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</si>
  <si>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</si>
  <si>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</si>
  <si>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</si>
  <si>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</si>
  <si>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</si>
  <si>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</si>
  <si>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</si>
  <si>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</si>
  <si>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</si>
  <si>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</si>
  <si>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</si>
  <si>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</si>
  <si>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</si>
  <si>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</si>
  <si>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</si>
  <si>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</si>
  <si>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</si>
  <si>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</si>
  <si>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</si>
  <si>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</si>
  <si>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</si>
  <si>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</si>
  <si>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</si>
  <si>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</si>
  <si>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</si>
  <si>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</si>
  <si>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</si>
  <si>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</si>
  <si>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</si>
  <si>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</si>
  <si>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</si>
  <si>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</si>
  <si>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</si>
  <si>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</si>
  <si>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</si>
  <si>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</si>
  <si>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</si>
  <si>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</si>
  <si>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</si>
  <si>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</si>
  <si>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</si>
  <si>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</si>
  <si>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</si>
  <si>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</si>
  <si>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</si>
  <si>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</si>
  <si>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</si>
  <si>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</si>
  <si>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</si>
  <si>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</si>
  <si>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</si>
  <si>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</si>
  <si>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</si>
  <si>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</si>
  <si>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</si>
  <si>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</si>
  <si>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</si>
  <si>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</si>
  <si>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</si>
  <si>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</si>
  <si>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</si>
  <si>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</si>
  <si>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</si>
  <si>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</si>
  <si>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</si>
  <si>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</si>
  <si>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</si>
  <si>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</si>
  <si>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</si>
  <si>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</si>
  <si>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</si>
  <si>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</si>
  <si>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</si>
  <si>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</si>
  <si>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</si>
  <si>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</si>
  <si>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</si>
  <si>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</si>
  <si>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</si>
  <si>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</si>
  <si>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</si>
  <si>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</si>
  <si>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</si>
  <si>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</si>
  <si>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</si>
  <si>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</si>
  <si>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</si>
  <si>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</si>
  <si>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</si>
  <si>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</si>
  <si>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</si>
  <si>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</si>
  <si>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</si>
  <si>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</si>
  <si>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</si>
  <si>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</si>
  <si>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</si>
  <si>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</si>
  <si>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</si>
  <si>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</si>
  <si>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</si>
  <si>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</si>
  <si>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</si>
  <si>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</si>
  <si>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</si>
  <si>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</si>
  <si>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</si>
  <si>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</si>
  <si>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</si>
  <si>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</si>
  <si>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</si>
  <si>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</si>
  <si>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</si>
  <si>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</si>
  <si>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</si>
  <si>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</si>
  <si>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</si>
  <si>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</si>
  <si>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</si>
  <si>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</si>
  <si>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</si>
  <si>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</si>
  <si>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</si>
  <si>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</si>
  <si>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</si>
  <si>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</si>
  <si>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</si>
  <si>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</si>
  <si>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</si>
  <si>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</si>
  <si>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</si>
  <si>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</si>
  <si>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</si>
  <si>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</si>
  <si>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</si>
  <si>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</si>
  <si>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</si>
  <si>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</si>
  <si>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</si>
  <si>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</si>
  <si>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</si>
  <si>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</si>
  <si>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</si>
  <si>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</si>
  <si>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</si>
  <si>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</si>
  <si>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</si>
  <si>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</si>
  <si>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</si>
  <si>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</si>
  <si>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</si>
  <si>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</si>
  <si>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</si>
  <si>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</si>
  <si>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</si>
  <si>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</si>
  <si>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</si>
  <si>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</si>
  <si>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</si>
  <si>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</si>
  <si>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</si>
  <si>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</si>
  <si>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</si>
  <si>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</si>
  <si>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</si>
  <si>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</si>
  <si>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</si>
  <si>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</si>
  <si>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</si>
  <si>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</si>
  <si>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</si>
  <si>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</si>
  <si>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</si>
  <si>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</si>
  <si>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</si>
  <si>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</si>
  <si>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</si>
  <si>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</si>
  <si>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</si>
  <si>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</si>
  <si>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</si>
  <si>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</si>
  <si>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</si>
  <si>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</si>
  <si>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</si>
  <si>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</si>
  <si>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</si>
  <si>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</si>
  <si>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</si>
  <si>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</si>
  <si>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</si>
  <si>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</si>
  <si>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</si>
  <si>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</si>
  <si>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</si>
  <si>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</si>
  <si>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</si>
  <si>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</si>
  <si>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</si>
  <si>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</si>
  <si>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</si>
  <si>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</si>
  <si>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</si>
  <si>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</si>
  <si>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</si>
  <si>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</si>
  <si>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</si>
  <si>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</si>
  <si>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</si>
  <si>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</si>
  <si>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</si>
  <si>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</si>
  <si>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</si>
  <si>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</si>
  <si>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</si>
  <si>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</si>
  <si>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</si>
  <si>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</si>
  <si>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</si>
  <si>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</si>
  <si>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</si>
  <si>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</si>
  <si>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</si>
  <si>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</si>
  <si>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</si>
  <si>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</si>
  <si>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</si>
  <si>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</si>
  <si>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</si>
  <si>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</si>
  <si>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</si>
  <si>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</si>
  <si>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</si>
  <si>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</si>
  <si>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</si>
  <si>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</si>
  <si>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</si>
  <si>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</si>
  <si>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</si>
  <si>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</si>
  <si>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</si>
  <si>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</si>
  <si>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</si>
  <si>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</si>
  <si>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</si>
  <si>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</si>
  <si>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</si>
  <si>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</si>
  <si>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</si>
  <si>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</si>
  <si>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</si>
  <si>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</si>
  <si>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</si>
  <si>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</si>
  <si>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</si>
  <si>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</si>
  <si>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</si>
  <si>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</si>
  <si>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</si>
  <si>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</si>
  <si>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</si>
  <si>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</si>
  <si>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</si>
  <si>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</si>
  <si>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</si>
  <si>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</si>
  <si>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</si>
  <si>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</si>
  <si>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</si>
  <si>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</si>
  <si>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</si>
  <si>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</si>
  <si>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</si>
  <si>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</si>
  <si>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</si>
  <si>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</si>
  <si>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</si>
  <si>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</si>
  <si>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</si>
  <si>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</si>
  <si>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</si>
  <si>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</si>
  <si>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</si>
  <si>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</si>
  <si>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</si>
  <si>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</si>
  <si>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</si>
  <si>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</si>
  <si>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</si>
  <si>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</si>
  <si>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</si>
  <si>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</si>
  <si>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</si>
  <si>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</si>
  <si>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</si>
  <si>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</si>
  <si>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</si>
  <si>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</si>
  <si>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</si>
  <si>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</si>
  <si>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</si>
  <si>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</si>
  <si>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</si>
  <si>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</si>
  <si>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</si>
  <si>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</si>
  <si>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</si>
  <si>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</si>
  <si>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</si>
  <si>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</si>
  <si>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</si>
  <si>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</si>
  <si>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</si>
  <si>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</si>
  <si>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</si>
  <si>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</si>
  <si>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</si>
  <si>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</si>
  <si>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</si>
  <si>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</si>
  <si>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</si>
  <si>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</si>
  <si>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</si>
  <si>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</si>
  <si>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</si>
  <si>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</si>
  <si>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</si>
  <si>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</si>
  <si>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</si>
  <si>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</si>
  <si>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</si>
  <si>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</si>
  <si>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</si>
  <si>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</si>
  <si>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</si>
  <si>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</si>
  <si>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</si>
  <si>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</si>
  <si>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</si>
  <si>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</si>
  <si>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</si>
  <si>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</si>
  <si>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</si>
  <si>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</si>
  <si>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</si>
  <si>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</si>
  <si>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</si>
  <si>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</si>
  <si>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</si>
  <si>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</si>
  <si>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</si>
  <si>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</si>
  <si>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</si>
  <si>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</si>
  <si>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</si>
  <si>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</si>
  <si>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</si>
  <si>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</si>
  <si>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</si>
  <si>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</si>
  <si>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</si>
  <si>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</si>
  <si>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</si>
  <si>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</si>
  <si>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</si>
  <si>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</si>
  <si>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</si>
  <si>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</si>
  <si>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</si>
  <si>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</si>
  <si>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</si>
  <si>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</si>
  <si>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</si>
  <si>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</si>
  <si>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</si>
  <si>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</si>
  <si>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</si>
  <si>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</si>
  <si>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</si>
  <si>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</si>
  <si>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</si>
  <si>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</si>
  <si>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</si>
  <si>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</si>
  <si>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</si>
  <si>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</si>
  <si>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</si>
  <si>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</si>
  <si>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</si>
  <si>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</si>
  <si>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</si>
  <si>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</si>
  <si>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</si>
  <si>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</si>
  <si>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</si>
  <si>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</si>
  <si>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</si>
  <si>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</si>
  <si>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</si>
  <si>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</si>
  <si>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</si>
  <si>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</si>
  <si>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</si>
  <si>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</si>
  <si>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</si>
  <si>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</si>
  <si>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</si>
  <si>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</si>
  <si>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</si>
  <si>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</si>
  <si>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</si>
  <si>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</si>
  <si>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</si>
  <si>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</si>
  <si>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</si>
  <si>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</si>
  <si>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</si>
  <si>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</si>
  <si>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</si>
  <si>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</si>
  <si>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</si>
  <si>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</si>
  <si>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</si>
  <si>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</si>
  <si>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</si>
  <si>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</si>
  <si>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</si>
  <si>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</si>
  <si>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</si>
  <si>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</si>
  <si>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</si>
  <si>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</si>
  <si>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</si>
  <si>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</si>
  <si>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</si>
  <si>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</si>
  <si>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</si>
  <si>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</si>
  <si>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</si>
  <si>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</si>
  <si>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</si>
  <si>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</si>
  <si>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</si>
  <si>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</si>
  <si>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</si>
  <si>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</si>
  <si>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</si>
  <si>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</si>
  <si>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</si>
  <si>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</si>
  <si>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</si>
  <si>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</si>
  <si>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</si>
  <si>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</si>
  <si>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</si>
  <si>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</si>
  <si>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</si>
  <si>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</si>
  <si>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</si>
  <si>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</si>
  <si>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</si>
  <si>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</si>
  <si>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</si>
  <si>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</si>
  <si>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</si>
  <si>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</si>
  <si>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</si>
  <si>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</si>
  <si>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</si>
  <si>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</si>
  <si>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</si>
  <si>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</si>
  <si>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</si>
  <si>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</si>
  <si>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</si>
  <si>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</si>
  <si>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</si>
  <si>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</si>
  <si>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</si>
  <si>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</si>
  <si>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</si>
  <si>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</si>
  <si>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</si>
  <si>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</si>
  <si>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</si>
  <si>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</si>
  <si>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</si>
  <si>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</si>
  <si>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</si>
  <si>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</si>
  <si>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</si>
  <si>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</si>
  <si>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</si>
  <si>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</si>
  <si>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</si>
  <si>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</si>
  <si>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</si>
  <si>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</si>
  <si>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</si>
  <si>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</si>
  <si>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</si>
  <si>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</si>
  <si>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</si>
  <si>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</si>
  <si>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</si>
  <si>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</si>
  <si>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</si>
  <si>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</si>
  <si>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</si>
  <si>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</si>
  <si>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</si>
  <si>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</si>
  <si>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</si>
  <si>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</si>
  <si>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</si>
  <si>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</si>
  <si>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</si>
  <si>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</si>
  <si>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</si>
  <si>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</si>
  <si>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</si>
  <si>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</si>
  <si>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</si>
  <si>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</si>
  <si>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</si>
  <si>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</si>
  <si>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</si>
  <si>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</si>
  <si>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</si>
  <si>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</si>
  <si>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</si>
  <si>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</si>
  <si>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</si>
  <si>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</si>
  <si>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</si>
  <si>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</si>
  <si>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</si>
  <si>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</si>
  <si>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</si>
  <si>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</si>
  <si>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</si>
  <si>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</si>
  <si>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</si>
  <si>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</si>
  <si>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</si>
  <si>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</si>
  <si>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</si>
  <si>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</si>
  <si>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</si>
  <si>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</si>
  <si>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</si>
  <si>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</si>
  <si>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</si>
  <si>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</si>
  <si>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</si>
  <si>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</si>
  <si>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</si>
  <si>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</si>
  <si>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</si>
  <si>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</si>
  <si>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</si>
  <si>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</si>
  <si>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</si>
  <si>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</si>
  <si>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</si>
  <si>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</si>
  <si>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</si>
  <si>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</si>
  <si>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</si>
  <si>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</si>
  <si>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</si>
  <si>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</si>
  <si>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</si>
  <si>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</si>
  <si>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</si>
  <si>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</si>
  <si>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</si>
  <si>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</si>
  <si>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</si>
  <si>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</si>
  <si>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</si>
  <si>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</si>
  <si>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</si>
  <si>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</si>
  <si>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</si>
  <si>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</si>
  <si>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</si>
  <si>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</si>
  <si>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</si>
  <si>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</si>
  <si>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</si>
  <si>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</si>
  <si>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</si>
  <si>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</si>
  <si>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</si>
  <si>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</si>
  <si>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</si>
  <si>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</si>
  <si>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</si>
  <si>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</si>
  <si>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</si>
  <si>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</si>
  <si>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</si>
  <si>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</si>
  <si>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</si>
  <si>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</si>
  <si>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</si>
  <si>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</si>
  <si>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</si>
  <si>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</si>
  <si>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</si>
  <si>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</si>
  <si>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</si>
  <si>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</si>
  <si>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</si>
  <si>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</si>
  <si>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</si>
  <si>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</si>
  <si>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</si>
  <si>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</si>
  <si>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</si>
  <si>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</si>
  <si>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</si>
  <si>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</si>
  <si>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</si>
  <si>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</si>
  <si>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</si>
  <si>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</si>
  <si>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</si>
  <si>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</si>
  <si>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</si>
  <si>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</si>
  <si>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</si>
  <si>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</si>
  <si>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</si>
  <si>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</si>
  <si>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</si>
  <si>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</si>
  <si>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</si>
  <si>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</si>
  <si>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</si>
  <si>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</si>
  <si>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</si>
  <si>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</si>
  <si>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</si>
  <si>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</si>
  <si>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</si>
  <si>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</si>
  <si>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</si>
  <si>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</si>
  <si>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</si>
  <si>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</si>
  <si>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</si>
  <si>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</si>
  <si>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</si>
  <si>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</si>
  <si>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</si>
  <si>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</si>
  <si>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</si>
  <si>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</si>
  <si>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</si>
  <si>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</si>
  <si>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</si>
  <si>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</si>
  <si>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</si>
  <si>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</si>
  <si>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</si>
  <si>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</si>
  <si>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</si>
  <si>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</si>
  <si>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</si>
  <si>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</si>
  <si>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</si>
  <si>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</si>
  <si>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</si>
  <si>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</si>
  <si>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</si>
  <si>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</si>
  <si>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</si>
  <si>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</si>
  <si>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</si>
  <si>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</si>
  <si>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</si>
  <si>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</si>
  <si>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</si>
  <si>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</si>
  <si>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</si>
  <si>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</si>
  <si>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</si>
  <si>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</si>
  <si>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</si>
  <si>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</si>
  <si>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</si>
  <si>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</si>
  <si>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</si>
  <si>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</si>
  <si>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</si>
  <si>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</si>
  <si>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</si>
  <si>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</si>
  <si>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</si>
  <si>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</si>
  <si>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</si>
  <si>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</si>
  <si>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</si>
  <si>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</si>
  <si>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</si>
  <si>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</si>
  <si>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</si>
  <si>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</si>
  <si>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</si>
  <si>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</si>
  <si>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</si>
  <si>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</si>
  <si>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</si>
  <si>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</si>
  <si>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</si>
  <si>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</si>
  <si>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</si>
  <si>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</si>
  <si>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</si>
  <si>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</si>
  <si>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</si>
  <si>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</si>
  <si>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</si>
  <si>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</si>
  <si>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</si>
  <si>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</si>
  <si>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</si>
  <si>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</si>
  <si>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</si>
  <si>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</si>
  <si>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</si>
  <si>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</si>
  <si>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</si>
  <si>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</si>
  <si>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</si>
  <si>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</si>
  <si>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</si>
  <si>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</si>
  <si>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</si>
  <si>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</si>
  <si>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</si>
  <si>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</si>
  <si>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</si>
  <si>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</si>
  <si>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</si>
  <si>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</si>
  <si>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</si>
  <si>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</si>
  <si>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</si>
  <si>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</si>
  <si>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</si>
  <si>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</si>
  <si>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</si>
  <si>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</si>
  <si>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</si>
  <si>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</si>
  <si>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</si>
  <si>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</si>
  <si>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</si>
  <si>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</si>
  <si>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</si>
  <si>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</si>
  <si>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</si>
  <si>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</si>
  <si>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</si>
  <si>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</si>
  <si>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</si>
  <si>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</si>
  <si>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</si>
  <si>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</si>
  <si>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</si>
  <si>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</si>
  <si>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</si>
  <si>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</si>
  <si>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</si>
  <si>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</si>
  <si>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</si>
  <si>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</si>
  <si>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</si>
  <si>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</si>
  <si>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</si>
  <si>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</si>
  <si>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</si>
  <si>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</si>
  <si>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</si>
  <si>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</si>
  <si>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</si>
  <si>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</si>
  <si>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</si>
  <si>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</si>
  <si>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</si>
  <si>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</si>
  <si>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</si>
  <si>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</si>
  <si>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</si>
  <si>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</si>
  <si>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</si>
  <si>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</si>
  <si>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</si>
  <si>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</si>
  <si>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</si>
  <si>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</si>
  <si>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</si>
  <si>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</si>
  <si>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</si>
  <si>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</si>
  <si>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</si>
  <si>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</si>
  <si>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</si>
  <si>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</si>
  <si>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</si>
  <si>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</si>
  <si>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</si>
  <si>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</si>
  <si>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</si>
  <si>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</si>
  <si>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</si>
  <si>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</si>
  <si>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</si>
  <si>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</si>
  <si>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</si>
  <si>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</si>
  <si>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</si>
  <si>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</si>
  <si>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</si>
  <si>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</si>
  <si>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</si>
  <si>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</si>
  <si>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</si>
  <si>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</si>
  <si>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</si>
  <si>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</si>
  <si>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</si>
  <si>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</si>
  <si>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</si>
  <si>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</si>
  <si>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</si>
  <si>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</si>
  <si>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</si>
  <si>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</si>
  <si>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</si>
  <si>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</si>
  <si>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</si>
  <si>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</si>
  <si>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</si>
  <si>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</si>
  <si>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</si>
  <si>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</si>
  <si>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</si>
  <si>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</si>
  <si>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</si>
  <si>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</si>
  <si>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</si>
  <si>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</si>
  <si>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</si>
  <si>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</si>
  <si>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</si>
  <si>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</si>
  <si>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</si>
  <si>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</si>
  <si>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</si>
  <si>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</si>
  <si>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</si>
  <si>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</si>
  <si>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</si>
  <si>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</si>
  <si>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</si>
  <si>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</si>
  <si>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</si>
  <si>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</si>
  <si>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</si>
  <si>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</si>
  <si>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</si>
  <si>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</si>
  <si>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</si>
  <si>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</si>
  <si>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</si>
  <si>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</si>
  <si>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</si>
  <si>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</si>
  <si>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</si>
  <si>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</si>
  <si>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</si>
  <si>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</si>
  <si>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</si>
  <si>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</si>
  <si>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</si>
  <si>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</si>
  <si>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</si>
  <si>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</si>
  <si>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</si>
  <si>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</si>
  <si>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</si>
  <si>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</si>
  <si>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</si>
  <si>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</si>
  <si>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</si>
  <si>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</si>
  <si>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</si>
  <si>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</si>
  <si>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</si>
  <si>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</si>
  <si>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</si>
  <si>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</si>
  <si>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</si>
  <si>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</si>
  <si>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</si>
  <si>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</si>
  <si>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</si>
  <si>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</si>
  <si>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</si>
  <si>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</si>
  <si>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</si>
  <si>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</si>
  <si>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</si>
  <si>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</si>
  <si>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</si>
  <si>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</si>
  <si>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</si>
  <si>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</si>
  <si>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</si>
  <si>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</si>
  <si>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</si>
  <si>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</si>
  <si>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</si>
  <si>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</si>
  <si>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</si>
  <si>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</si>
  <si>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</si>
  <si>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</si>
  <si>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</si>
  <si>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</si>
  <si>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</si>
  <si>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</si>
  <si>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</si>
  <si>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</si>
  <si>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</si>
  <si>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</si>
  <si>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</si>
  <si>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</si>
  <si>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</si>
  <si>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</si>
  <si>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</si>
  <si>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</si>
  <si>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</si>
  <si>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</si>
  <si>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</si>
  <si>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</si>
  <si>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</si>
  <si>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</si>
  <si>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</si>
  <si>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</si>
  <si>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</si>
  <si>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</si>
  <si>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</si>
  <si>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</si>
  <si>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</si>
  <si>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</si>
  <si>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</si>
  <si>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</si>
  <si>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</si>
  <si>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</si>
  <si>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</si>
  <si>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</si>
  <si>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</si>
  <si>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</si>
  <si>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</si>
  <si>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</si>
  <si>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</si>
  <si>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</si>
  <si>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</si>
  <si>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</si>
  <si>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</si>
  <si>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</si>
  <si>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</si>
  <si>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</si>
  <si>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</si>
  <si>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</si>
  <si>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</si>
  <si>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</si>
  <si>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</si>
  <si>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</si>
  <si>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</si>
  <si>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</si>
  <si>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</si>
  <si>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</si>
  <si>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</si>
  <si>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</si>
  <si>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</si>
  <si>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</si>
  <si>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</si>
  <si>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</si>
  <si>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</si>
  <si>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</si>
  <si>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</si>
  <si>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</si>
  <si>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</si>
  <si>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</si>
  <si>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</si>
  <si>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</si>
  <si>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</si>
  <si>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</si>
  <si>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</si>
  <si>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</si>
  <si>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</si>
  <si>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</si>
  <si>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</si>
  <si>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</si>
  <si>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</si>
  <si>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</si>
  <si>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</si>
  <si>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</si>
  <si>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</si>
  <si>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</si>
  <si>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</si>
  <si>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</si>
  <si>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</si>
  <si>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</si>
  <si>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</si>
  <si>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</si>
  <si>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</si>
  <si>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</si>
  <si>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</si>
  <si>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</si>
  <si>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</si>
  <si>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</si>
  <si>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</si>
  <si>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</si>
  <si>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</si>
  <si>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</si>
  <si>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</si>
  <si>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</si>
  <si>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</si>
  <si>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</si>
  <si>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</si>
  <si>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</si>
  <si>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</si>
  <si>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</si>
  <si>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</si>
  <si>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</si>
  <si>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</si>
  <si>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</si>
  <si>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</si>
  <si>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</si>
  <si>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</si>
  <si>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</si>
  <si>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</si>
  <si>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</si>
  <si>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</si>
  <si>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</si>
  <si>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</si>
  <si>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</si>
  <si>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</si>
  <si>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</si>
  <si>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</si>
  <si>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</si>
  <si>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</si>
  <si>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</si>
  <si>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</si>
  <si>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</si>
  <si>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</si>
  <si>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</si>
  <si>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</si>
  <si>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</si>
  <si>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</si>
  <si>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</si>
  <si>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</si>
  <si>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</si>
  <si>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</si>
  <si>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</si>
  <si>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</si>
  <si>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</si>
  <si>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</si>
  <si>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</si>
  <si>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</si>
  <si>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</si>
  <si>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</si>
  <si>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</si>
  <si>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</si>
  <si>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</si>
  <si>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</si>
  <si>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</si>
  <si>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</si>
  <si>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</si>
  <si>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</si>
  <si>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</si>
  <si>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</si>
  <si>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</si>
  <si>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</si>
  <si>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</si>
  <si>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</si>
  <si>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</si>
  <si>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</si>
  <si>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</si>
  <si>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</si>
  <si>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</si>
  <si>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</si>
  <si>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</si>
  <si>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</si>
  <si>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</si>
  <si>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</si>
  <si>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</si>
  <si>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</si>
  <si>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</si>
  <si>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</si>
  <si>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</si>
  <si>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</si>
  <si>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</si>
  <si>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</si>
  <si>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</si>
  <si>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</si>
  <si>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</si>
  <si>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</si>
  <si>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</si>
  <si>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</si>
  <si>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</si>
  <si>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</si>
  <si>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</si>
  <si>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</si>
  <si>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</si>
  <si>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</si>
  <si>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</si>
  <si>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</si>
  <si>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</si>
  <si>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</si>
  <si>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</si>
  <si>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</si>
  <si>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</si>
  <si>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</si>
  <si>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</si>
  <si>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</si>
  <si>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</si>
  <si>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</si>
  <si>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</si>
  <si>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</si>
  <si>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</si>
  <si>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</si>
  <si>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</si>
  <si>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</si>
  <si>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</si>
  <si>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</si>
  <si>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</si>
  <si>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</si>
  <si>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</si>
  <si>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</si>
  <si>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</si>
  <si>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</si>
  <si>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</si>
  <si>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</si>
  <si>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</si>
  <si>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</si>
  <si>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</si>
  <si>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</si>
  <si>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</si>
  <si>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</si>
  <si>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</si>
  <si>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</si>
  <si>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</si>
  <si>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</si>
  <si>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</si>
  <si>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</si>
  <si>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</si>
  <si>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</si>
  <si>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</si>
  <si>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</si>
  <si>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</si>
  <si>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</si>
  <si>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</si>
  <si>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</si>
  <si>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</si>
  <si>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</si>
  <si>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</si>
  <si>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</si>
  <si>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</si>
  <si>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</si>
  <si>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</si>
  <si>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</si>
  <si>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</si>
  <si>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</si>
  <si>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</si>
  <si>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</si>
  <si>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</si>
  <si>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</si>
  <si>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</si>
  <si>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</si>
  <si>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</si>
  <si>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</si>
  <si>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</si>
  <si>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</si>
  <si>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</si>
  <si>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</si>
  <si>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</si>
  <si>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</si>
  <si>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</si>
  <si>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</si>
  <si>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</si>
  <si>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</si>
  <si>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</si>
  <si>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</si>
  <si>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</si>
  <si>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</si>
  <si>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</si>
  <si>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</si>
  <si>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</si>
  <si>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</si>
  <si>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</si>
  <si>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</si>
  <si>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</si>
  <si>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</si>
  <si>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</si>
  <si>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</si>
  <si>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</si>
  <si>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</si>
  <si>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</si>
  <si>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</si>
  <si>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</si>
  <si>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</si>
  <si>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</si>
  <si>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</si>
  <si>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</si>
  <si>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</si>
  <si>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</si>
  <si>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</si>
  <si>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</si>
  <si>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</si>
  <si>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</si>
  <si>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</si>
  <si>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</si>
  <si>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</si>
  <si>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</si>
  <si>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</si>
  <si>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</si>
  <si>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</si>
  <si>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</si>
  <si>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</si>
  <si>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</si>
  <si>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</si>
  <si>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</si>
  <si>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</si>
  <si>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</si>
  <si>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</si>
  <si>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</si>
  <si>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</si>
  <si>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</si>
  <si>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</si>
  <si>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</si>
  <si>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</si>
  <si>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</si>
  <si>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</si>
  <si>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</si>
  <si>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</si>
  <si>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</si>
  <si>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</si>
  <si>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</si>
  <si>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</si>
  <si>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</si>
  <si>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</si>
  <si>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</si>
  <si>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</si>
  <si>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</si>
  <si>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</si>
  <si>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</si>
  <si>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</si>
  <si>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</si>
  <si>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</si>
  <si>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</si>
  <si>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</si>
  <si>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</si>
  <si>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</si>
  <si>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</si>
  <si>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</si>
  <si>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</si>
  <si>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</si>
  <si>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</si>
  <si>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</si>
  <si>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</si>
  <si>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</si>
  <si>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</si>
  <si>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</si>
  <si>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</si>
  <si>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</si>
  <si>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</si>
  <si>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</si>
  <si>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</si>
  <si>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</si>
  <si>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</si>
  <si>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</si>
  <si>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</si>
  <si>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</si>
  <si>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</si>
  <si>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</si>
  <si>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</si>
  <si>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</si>
  <si>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</si>
  <si>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</si>
  <si>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</si>
  <si>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</si>
  <si>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</si>
  <si>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</si>
  <si>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</si>
  <si>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</si>
  <si>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</si>
  <si>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</si>
  <si>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</si>
  <si>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</si>
  <si>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</si>
  <si>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</si>
  <si>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</si>
  <si>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</si>
  <si>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</si>
  <si>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</si>
  <si>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</si>
  <si>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</si>
  <si>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</si>
  <si>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</si>
  <si>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</si>
  <si>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</si>
  <si>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</si>
  <si>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</si>
  <si>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</si>
  <si>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</si>
  <si>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</si>
  <si>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</si>
  <si>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</si>
  <si>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</si>
  <si>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</si>
  <si>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</si>
  <si>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</si>
  <si>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</si>
  <si>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</si>
  <si>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</si>
  <si>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</si>
  <si>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</si>
  <si>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</si>
  <si>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</si>
  <si>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</si>
  <si>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</si>
  <si>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</si>
  <si>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</si>
  <si>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</si>
  <si>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</si>
  <si>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</si>
  <si>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</si>
  <si>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</si>
  <si>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</si>
  <si>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</si>
  <si>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</si>
  <si>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</si>
  <si>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</si>
  <si>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</si>
  <si>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</si>
  <si>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</si>
  <si>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</si>
  <si>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</si>
  <si>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</si>
  <si>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</si>
  <si>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</si>
  <si>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</si>
  <si>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</si>
  <si>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</si>
  <si>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</si>
  <si>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</si>
  <si>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</si>
  <si>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</si>
  <si>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</si>
  <si>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</si>
  <si>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</si>
  <si>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</si>
  <si>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</si>
  <si>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</si>
  <si>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</si>
  <si>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</si>
  <si>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</si>
  <si>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</si>
  <si>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</si>
  <si>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</si>
  <si>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</si>
  <si>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</si>
  <si>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</si>
  <si>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</si>
  <si>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</si>
  <si>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</si>
  <si>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</si>
  <si>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</si>
  <si>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</si>
  <si>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</si>
  <si>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</si>
  <si>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</si>
  <si>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</si>
  <si>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</si>
  <si>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</si>
  <si>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</si>
  <si>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</si>
  <si>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</si>
  <si>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</si>
  <si>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</si>
  <si>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</si>
  <si>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</si>
  <si>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</si>
  <si>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</si>
  <si>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</si>
  <si>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</si>
  <si>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</si>
  <si>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</si>
  <si>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</si>
  <si>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</si>
  <si>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</si>
  <si>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</si>
  <si>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</si>
  <si>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</si>
  <si>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</si>
  <si>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</si>
  <si>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</si>
  <si>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</si>
  <si>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</si>
  <si>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</si>
  <si>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</si>
  <si>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</si>
  <si>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</si>
  <si>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</si>
  <si>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</si>
  <si>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</si>
  <si>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</si>
  <si>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</si>
  <si>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</si>
  <si>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</si>
  <si>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</si>
  <si>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</si>
  <si>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</si>
  <si>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</si>
  <si>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</si>
  <si>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</si>
  <si>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</si>
  <si>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</si>
  <si>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</si>
  <si>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</si>
  <si>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</si>
  <si>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</si>
  <si>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</si>
  <si>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</si>
  <si>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</si>
  <si>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</si>
  <si>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</si>
  <si>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</si>
  <si>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</si>
  <si>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</si>
  <si>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</si>
  <si>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</si>
  <si>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</si>
  <si>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</si>
  <si>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</si>
  <si>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</si>
  <si>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</si>
  <si>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</si>
  <si>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</si>
  <si>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</si>
  <si>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</si>
  <si>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</si>
  <si>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</si>
  <si>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</si>
  <si>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</si>
  <si>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</si>
  <si>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</si>
  <si>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</si>
  <si>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</si>
  <si>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</si>
  <si>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</si>
  <si>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</si>
  <si>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</si>
  <si>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</si>
  <si>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</si>
  <si>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</si>
  <si>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</si>
  <si>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</si>
  <si>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</si>
  <si>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</si>
  <si>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</si>
  <si>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</si>
  <si>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</si>
  <si>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</si>
  <si>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</si>
  <si>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</si>
  <si>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</si>
  <si>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</si>
  <si>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</si>
  <si>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</si>
  <si>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</si>
  <si>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</si>
  <si>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</si>
  <si>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</si>
  <si>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</si>
  <si>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</si>
  <si>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</si>
  <si>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</si>
  <si>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</si>
  <si>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</si>
  <si>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</si>
  <si>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</si>
  <si>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</si>
  <si>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</si>
  <si>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</si>
  <si>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</si>
  <si>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</si>
  <si>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</si>
  <si>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</si>
  <si>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</si>
  <si>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</si>
  <si>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</si>
  <si>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</si>
  <si>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</si>
  <si>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</si>
  <si>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</si>
  <si>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</si>
  <si>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</si>
  <si>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</si>
  <si>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</si>
  <si>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</si>
  <si>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</si>
  <si>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</si>
  <si>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</si>
  <si>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</si>
  <si>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</si>
  <si>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</si>
  <si>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</si>
  <si>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</si>
  <si>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</si>
  <si>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</si>
  <si>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</si>
  <si>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</si>
  <si>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</si>
  <si>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</si>
  <si>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</si>
  <si>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</si>
  <si>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</si>
  <si>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</si>
  <si>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</si>
  <si>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</si>
  <si>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</si>
  <si>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</si>
  <si>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</si>
  <si>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</si>
  <si>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</si>
  <si>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</si>
  <si>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</si>
  <si>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</si>
  <si>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</si>
  <si>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</si>
  <si>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</si>
  <si>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</si>
  <si>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</si>
  <si>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</si>
  <si>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</si>
  <si>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</si>
  <si>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</si>
  <si>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</si>
  <si>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</si>
  <si>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</si>
  <si>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</si>
  <si>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</si>
  <si>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</si>
  <si>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</si>
  <si>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</si>
  <si>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</si>
  <si>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</si>
  <si>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</si>
  <si>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</si>
  <si>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</si>
  <si>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</si>
  <si>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</si>
  <si>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</si>
  <si>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</si>
  <si>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</si>
  <si>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</si>
  <si>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</si>
  <si>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</si>
  <si>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</si>
  <si>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</si>
  <si>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</si>
  <si>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</si>
  <si>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</si>
  <si>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</si>
  <si>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</si>
  <si>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</si>
  <si>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</si>
  <si>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</si>
  <si>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</si>
  <si>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</si>
  <si>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</si>
  <si>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</si>
  <si>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</si>
  <si>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</si>
  <si>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</si>
  <si>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</si>
  <si>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</si>
  <si>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</si>
  <si>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</si>
  <si>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</si>
  <si>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</si>
  <si>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</si>
  <si>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</si>
  <si>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</si>
  <si>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</si>
  <si>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</si>
  <si>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</si>
  <si>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</si>
  <si>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</si>
  <si>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</si>
  <si>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</si>
  <si>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</si>
  <si>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</si>
  <si>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</si>
  <si>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</si>
  <si>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</si>
  <si>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</si>
  <si>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</si>
  <si>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</si>
  <si>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</si>
  <si>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</si>
  <si>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</si>
  <si>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</si>
  <si>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</si>
  <si>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</si>
  <si>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</si>
  <si>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</si>
  <si>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</si>
  <si>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</si>
  <si>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</si>
  <si>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</si>
  <si>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</si>
  <si>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</si>
  <si>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</si>
  <si>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</si>
  <si>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</si>
  <si>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</si>
  <si>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</si>
  <si>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</si>
  <si>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</si>
  <si>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</si>
  <si>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</si>
  <si>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</si>
  <si>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</si>
  <si>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</si>
  <si>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</si>
  <si>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</si>
  <si>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</si>
  <si>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</si>
  <si>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</si>
  <si>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</si>
  <si>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</si>
  <si>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</si>
  <si>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</si>
  <si>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</si>
  <si>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</si>
  <si>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</si>
  <si>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</si>
  <si>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</si>
  <si>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</si>
  <si>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</si>
  <si>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</si>
  <si>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</si>
  <si>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</si>
  <si>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</si>
  <si>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</si>
  <si>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</si>
  <si>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</si>
  <si>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</si>
  <si>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</si>
  <si>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</si>
  <si>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</si>
  <si>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</si>
  <si>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</si>
  <si>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</si>
  <si>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</si>
  <si>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</si>
  <si>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</si>
  <si>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</si>
  <si>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</si>
  <si>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</si>
  <si>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</si>
  <si>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</si>
  <si>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</si>
  <si>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</si>
  <si>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</si>
  <si>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</si>
  <si>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</si>
  <si>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</si>
  <si>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</si>
  <si>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</si>
  <si>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</si>
  <si>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</si>
  <si>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</si>
  <si>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</si>
  <si>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</si>
  <si>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</si>
  <si>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</si>
  <si>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</si>
  <si>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</si>
  <si>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</si>
  <si>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</si>
  <si>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</si>
  <si>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</si>
  <si>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</si>
  <si>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</si>
  <si>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</si>
  <si>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</si>
  <si>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</si>
  <si>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</si>
  <si>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</si>
  <si>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</si>
  <si>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</si>
  <si>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</si>
  <si>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</si>
  <si>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</si>
  <si>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</si>
  <si>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</si>
  <si>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</si>
  <si>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</si>
  <si>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</si>
  <si>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</si>
  <si>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</si>
  <si>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</si>
  <si>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</si>
  <si>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</si>
  <si>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</si>
  <si>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</si>
  <si>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</si>
  <si>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</si>
  <si>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</si>
  <si>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</si>
  <si>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</si>
  <si>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</si>
  <si>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</si>
  <si>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</si>
  <si>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</si>
  <si>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</si>
  <si>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</si>
  <si>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</si>
  <si>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</si>
  <si>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</si>
  <si>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</si>
  <si>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</si>
  <si>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</si>
  <si>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</si>
  <si>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</si>
  <si>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</si>
  <si>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</si>
  <si>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</si>
  <si>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</si>
  <si>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</si>
  <si>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</si>
  <si>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</si>
  <si>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</si>
  <si>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</si>
  <si>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</si>
  <si>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</si>
  <si>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</si>
  <si>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</si>
  <si>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</si>
  <si>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</si>
  <si>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</si>
  <si>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</si>
  <si>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</si>
  <si>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</si>
  <si>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</si>
  <si>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</si>
  <si>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</si>
  <si>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</si>
  <si>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</si>
  <si>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</si>
  <si>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</si>
  <si>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</si>
  <si>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</si>
  <si>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</si>
  <si>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</si>
  <si>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</si>
  <si>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</si>
  <si>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</si>
  <si>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</si>
  <si>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</si>
  <si>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</si>
  <si>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</si>
  <si>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</si>
  <si>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</si>
  <si>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</si>
  <si>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</si>
  <si>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</si>
  <si>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</si>
  <si>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</si>
  <si>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</si>
  <si>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</si>
  <si>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</si>
  <si>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</si>
  <si>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</si>
  <si>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</si>
  <si>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</si>
  <si>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</si>
  <si>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</si>
  <si>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</si>
  <si>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</si>
  <si>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</si>
  <si>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</si>
  <si>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</si>
  <si>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</si>
  <si>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</si>
  <si>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</si>
  <si>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</si>
  <si>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</si>
  <si>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</si>
  <si>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</si>
  <si>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</si>
  <si>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</si>
  <si>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</si>
  <si>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</si>
  <si>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</si>
  <si>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</si>
  <si>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</si>
  <si>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</si>
  <si>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</si>
  <si>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</si>
  <si>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</si>
  <si>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</si>
  <si>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</si>
  <si>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</si>
  <si>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</si>
  <si>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</si>
  <si>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</si>
  <si>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</si>
  <si>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</si>
  <si>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</si>
  <si>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</si>
  <si>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</si>
  <si>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</si>
  <si>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</si>
  <si>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</si>
  <si>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</si>
  <si>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</si>
  <si>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</si>
  <si>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</si>
  <si>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</si>
  <si>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</si>
  <si>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</si>
  <si>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</si>
  <si>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</si>
  <si>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</si>
  <si>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</si>
  <si>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</si>
  <si>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</si>
  <si>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</si>
  <si>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</si>
  <si>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</si>
  <si>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</si>
  <si>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</si>
  <si>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</si>
  <si>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</si>
  <si>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</si>
  <si>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</si>
  <si>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</si>
  <si>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</si>
  <si>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</si>
  <si>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</si>
  <si>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</si>
  <si>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</si>
  <si>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</si>
  <si>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</si>
  <si>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</si>
  <si>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</si>
  <si>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</si>
  <si>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</si>
  <si>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</si>
  <si>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</si>
  <si>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</si>
  <si>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</si>
  <si>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</si>
  <si>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</si>
  <si>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</si>
  <si>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</si>
  <si>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</si>
  <si>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</si>
  <si>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</si>
  <si>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</si>
  <si>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</si>
  <si>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</si>
  <si>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</si>
  <si>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</si>
  <si>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</si>
  <si>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</si>
  <si>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</si>
  <si>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</si>
  <si>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</si>
  <si>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</si>
  <si>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</si>
  <si>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</si>
  <si>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</si>
  <si>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</si>
  <si>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</si>
  <si>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</si>
  <si>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</si>
  <si>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</si>
  <si>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</si>
  <si>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</si>
  <si>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</si>
  <si>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</si>
  <si>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</si>
  <si>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</si>
  <si>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</si>
  <si>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</si>
  <si>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</si>
  <si>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</si>
  <si>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</si>
  <si>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</si>
  <si>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</si>
  <si>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</si>
  <si>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</si>
  <si>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</si>
  <si>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</si>
  <si>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</si>
  <si>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</si>
  <si>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</si>
  <si>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</si>
  <si>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</si>
  <si>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</si>
  <si>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</si>
  <si>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</si>
  <si>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</si>
  <si>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</si>
  <si>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</si>
  <si>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</si>
  <si>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</si>
  <si>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</si>
  <si>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</si>
  <si>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</si>
  <si>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</si>
  <si>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</si>
  <si>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</si>
  <si>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</si>
  <si>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</si>
  <si>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</si>
  <si>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</si>
  <si>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</si>
  <si>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</si>
  <si>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</si>
  <si>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</si>
  <si>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</si>
  <si>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</si>
  <si>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</si>
  <si>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</si>
  <si>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</si>
  <si>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</si>
  <si>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</si>
  <si>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</si>
  <si>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</si>
  <si>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</si>
  <si>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</si>
  <si>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</si>
  <si>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</si>
  <si>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</si>
  <si>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</si>
  <si>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</si>
  <si>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</si>
  <si>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</si>
  <si>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</si>
  <si>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</si>
  <si>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</si>
  <si>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</si>
  <si>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</si>
  <si>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</si>
  <si>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</si>
  <si>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</si>
  <si>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</si>
  <si>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</si>
  <si>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</si>
  <si>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</si>
  <si>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</si>
  <si>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</si>
  <si>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</si>
  <si>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</si>
  <si>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</si>
  <si>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</si>
  <si>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</si>
  <si>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</si>
  <si>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</si>
  <si>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</si>
  <si>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</si>
  <si>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</si>
  <si>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</si>
  <si>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</si>
  <si>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</si>
  <si>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</si>
  <si>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</si>
  <si>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</si>
  <si>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</si>
  <si>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</si>
  <si>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</si>
  <si>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</si>
  <si>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</si>
  <si>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</si>
  <si>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</si>
  <si>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</si>
  <si>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</si>
  <si>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</si>
  <si>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</si>
  <si>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</si>
  <si>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</si>
  <si>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</si>
  <si>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</si>
  <si>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</si>
  <si>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</si>
  <si>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</si>
  <si>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</si>
  <si>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</si>
  <si>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</si>
  <si>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</si>
  <si>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</si>
  <si>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</si>
  <si>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</si>
  <si>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</si>
  <si>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</si>
  <si>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</si>
  <si>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</si>
  <si>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</si>
  <si>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</si>
  <si>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</si>
  <si>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</si>
  <si>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</si>
  <si>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</si>
  <si>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</si>
  <si>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</si>
  <si>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</si>
  <si>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</si>
  <si>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</si>
  <si>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</si>
  <si>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</si>
  <si>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</si>
  <si>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</si>
  <si>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</si>
  <si>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</si>
  <si>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</si>
  <si>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</si>
  <si>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</si>
  <si>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</si>
  <si>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</si>
  <si>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</si>
  <si>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</si>
  <si>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</si>
  <si>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</si>
  <si>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</si>
  <si>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</si>
  <si>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</si>
  <si>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</si>
  <si>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</si>
  <si>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</si>
  <si>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</si>
  <si>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</si>
  <si>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</si>
  <si>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</si>
  <si>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</si>
  <si>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</si>
  <si>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</si>
  <si>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</si>
  <si>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</si>
  <si>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</si>
  <si>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</si>
  <si>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</si>
  <si>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</si>
  <si>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</si>
  <si>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</si>
  <si>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</si>
  <si>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</si>
  <si>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</si>
  <si>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</si>
  <si>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</si>
  <si>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</si>
  <si>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</si>
  <si>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</si>
  <si>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</si>
  <si>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</si>
  <si>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</si>
  <si>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</si>
  <si>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</si>
  <si>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</si>
  <si>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</si>
  <si>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</si>
  <si>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</si>
  <si>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</si>
  <si>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</si>
  <si>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</si>
  <si>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</si>
  <si>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</si>
  <si>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</si>
  <si>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</si>
  <si>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</si>
  <si>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</si>
  <si>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</si>
  <si>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</si>
  <si>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</si>
  <si>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</si>
  <si>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</si>
  <si>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</si>
  <si>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</si>
  <si>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</si>
  <si>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</si>
  <si>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</si>
  <si>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</si>
  <si>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</si>
  <si>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</si>
  <si>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</si>
  <si>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</si>
  <si>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</si>
  <si>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</si>
  <si>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</si>
  <si>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</si>
  <si>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</si>
  <si>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</si>
  <si>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</si>
  <si>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</si>
  <si>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</si>
  <si>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</si>
  <si>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</si>
  <si>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</si>
  <si>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</si>
  <si>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</si>
  <si>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</si>
  <si>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</si>
  <si>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</si>
  <si>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</si>
  <si>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</si>
  <si>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</si>
  <si>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</si>
  <si>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</si>
  <si>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</si>
  <si>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</si>
  <si>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</si>
  <si>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</si>
  <si>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</si>
  <si>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</si>
  <si>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</si>
  <si>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</si>
  <si>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</si>
  <si>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</si>
  <si>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</si>
  <si>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</si>
  <si>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</si>
  <si>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</si>
  <si>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</si>
  <si>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</si>
  <si>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</si>
  <si>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</si>
  <si>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</si>
  <si>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</si>
  <si>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</si>
  <si>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</si>
  <si>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</si>
  <si>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</si>
  <si>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</si>
  <si>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</si>
  <si>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</si>
  <si>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</si>
  <si>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</si>
  <si>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</si>
  <si>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</si>
  <si>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</si>
  <si>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</si>
  <si>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</si>
  <si>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</si>
  <si>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</si>
  <si>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</si>
  <si>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</si>
  <si>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</si>
  <si>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</si>
  <si>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</si>
  <si>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</si>
  <si>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</si>
  <si>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</si>
  <si>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</si>
  <si>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</si>
  <si>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</si>
  <si>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</si>
  <si>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</si>
  <si>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</si>
  <si>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</si>
  <si>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</si>
  <si>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</si>
  <si>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</si>
  <si>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</si>
  <si>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</si>
  <si>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</si>
  <si>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</si>
  <si>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</si>
  <si>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</si>
  <si>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</si>
  <si>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</si>
  <si>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</si>
  <si>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</si>
  <si>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</si>
  <si>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</si>
  <si>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</si>
  <si>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</si>
  <si>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</si>
  <si>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</si>
  <si>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</si>
  <si>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</si>
  <si>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</si>
  <si>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</si>
  <si>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</si>
  <si>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</si>
  <si>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</si>
  <si>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</si>
  <si>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</si>
  <si>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</si>
  <si>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</si>
  <si>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</si>
  <si>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</si>
  <si>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</si>
  <si>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</si>
  <si>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</si>
  <si>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</si>
  <si>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</si>
  <si>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</si>
  <si>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</si>
  <si>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</si>
  <si>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</si>
  <si>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</si>
  <si>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</si>
  <si>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</si>
  <si>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</si>
  <si>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</si>
  <si>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</si>
  <si>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</si>
  <si>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</si>
  <si>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</si>
  <si>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</si>
  <si>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</si>
  <si>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</si>
  <si>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</si>
  <si>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</si>
  <si>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</si>
  <si>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</si>
  <si>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</si>
  <si>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</si>
  <si>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</si>
  <si>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</si>
  <si>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</si>
  <si>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</si>
  <si>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</si>
  <si>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</si>
  <si>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</si>
  <si>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</si>
  <si>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</si>
  <si>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</si>
  <si>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</si>
  <si>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</si>
  <si>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</si>
  <si>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</si>
  <si>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</si>
  <si>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</si>
  <si>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</si>
  <si>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</si>
  <si>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</si>
  <si>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</si>
  <si>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</si>
  <si>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</si>
  <si>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</si>
  <si>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</si>
  <si>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</si>
  <si>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</si>
  <si>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</si>
  <si>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</si>
  <si>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</si>
  <si>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</si>
  <si>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</si>
  <si>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</si>
  <si>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</si>
  <si>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</si>
  <si>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</si>
  <si>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</si>
  <si>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</si>
  <si>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</si>
  <si>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</si>
  <si>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</si>
  <si>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</si>
  <si>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</si>
  <si>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</si>
  <si>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</si>
  <si>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</si>
  <si>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</si>
  <si>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</si>
  <si>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</si>
  <si>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</si>
  <si>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</si>
  <si>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</si>
  <si>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</si>
  <si>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</si>
  <si>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</si>
  <si>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</si>
  <si>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</si>
  <si>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</si>
  <si>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</si>
  <si>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</si>
  <si>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</si>
  <si>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</si>
  <si>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</si>
  <si>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</si>
  <si>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</si>
  <si>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</si>
  <si>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</si>
  <si>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</si>
  <si>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</si>
  <si>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</si>
  <si>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</si>
  <si>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</si>
  <si>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</si>
  <si>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</si>
  <si>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</si>
  <si>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</si>
  <si>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</si>
  <si>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</si>
  <si>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</si>
  <si>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</si>
  <si>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</si>
  <si>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</si>
  <si>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</si>
  <si>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</si>
  <si>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</si>
  <si>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</si>
  <si>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</si>
  <si>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</si>
  <si>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</si>
  <si>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</si>
  <si>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</si>
  <si>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</si>
  <si>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</si>
  <si>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</si>
  <si>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</si>
  <si>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</si>
  <si>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</si>
  <si>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</si>
  <si>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</si>
  <si>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</si>
  <si>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</si>
  <si>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</si>
  <si>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</si>
  <si>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</si>
  <si>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</si>
  <si>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</si>
  <si>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</si>
  <si>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</si>
  <si>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</si>
  <si>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</si>
  <si>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</si>
  <si>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</si>
  <si>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</si>
  <si>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</si>
  <si>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</si>
  <si>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</si>
  <si>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</si>
  <si>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</si>
  <si>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</si>
  <si>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</si>
  <si>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</si>
  <si>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</si>
  <si>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</si>
  <si>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</si>
  <si>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</si>
  <si>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</si>
  <si>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</si>
  <si>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</si>
  <si>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</si>
  <si>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</si>
  <si>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</si>
  <si>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</si>
  <si>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</si>
  <si>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</si>
  <si>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</si>
  <si>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</si>
  <si>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</si>
  <si>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</si>
  <si>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</si>
  <si>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</si>
  <si>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</si>
  <si>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</si>
  <si>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</si>
  <si>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</si>
  <si>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</si>
  <si>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</si>
  <si>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</si>
  <si>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</si>
  <si>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</si>
  <si>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</si>
  <si>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</si>
  <si>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</si>
  <si>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</si>
  <si>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</si>
  <si>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</si>
  <si>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</si>
  <si>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</si>
  <si>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</si>
  <si>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</si>
  <si>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</si>
  <si>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</si>
  <si>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</si>
  <si>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</si>
  <si>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</si>
  <si>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</si>
  <si>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</si>
  <si>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</si>
  <si>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</si>
  <si>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</si>
  <si>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</si>
  <si>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</si>
  <si>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</si>
  <si>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</si>
  <si>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</si>
  <si>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</si>
  <si>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</si>
  <si>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</si>
  <si>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</si>
  <si>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</si>
  <si>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</si>
  <si>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</si>
  <si>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</si>
  <si>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</si>
  <si>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</si>
  <si>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</si>
  <si>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</si>
  <si>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</si>
  <si>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</si>
  <si>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</si>
  <si>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</si>
  <si>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</si>
  <si>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</si>
  <si>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</si>
  <si>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</si>
  <si>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</si>
  <si>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</si>
  <si>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</si>
  <si>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</si>
  <si>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</si>
  <si>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</si>
  <si>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</si>
  <si>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</si>
  <si>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</si>
  <si>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</si>
  <si>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</si>
  <si>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</si>
  <si>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</si>
  <si>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</si>
  <si>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</si>
  <si>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</si>
  <si>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</si>
  <si>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</si>
  <si>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</si>
  <si>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</si>
  <si>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</si>
  <si>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</si>
  <si>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</si>
  <si>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</si>
  <si>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</si>
  <si>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</si>
  <si>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</si>
  <si>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</si>
  <si>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</si>
  <si>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</si>
  <si>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</si>
  <si>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</si>
  <si>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</si>
  <si>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</si>
  <si>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</si>
  <si>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</si>
  <si>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</si>
  <si>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</si>
  <si>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</si>
  <si>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</si>
  <si>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</si>
  <si>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</si>
  <si>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</si>
  <si>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</si>
  <si>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</si>
  <si>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</si>
  <si>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</si>
  <si>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</si>
  <si>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</si>
  <si>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</si>
  <si>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</si>
  <si>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</si>
  <si>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</si>
  <si>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</si>
  <si>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</si>
  <si>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</si>
  <si>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</si>
  <si>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</si>
  <si>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</si>
  <si>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</si>
  <si>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</si>
  <si>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</si>
  <si>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</si>
  <si>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</si>
  <si>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</si>
  <si>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</si>
  <si>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</si>
  <si>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</si>
  <si>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</si>
  <si>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</si>
  <si>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</si>
  <si>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</si>
  <si>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</si>
  <si>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</si>
  <si>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</si>
  <si>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</si>
  <si>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</si>
  <si>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</si>
  <si>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</si>
  <si>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</si>
  <si>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</si>
  <si>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</si>
  <si>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</si>
  <si>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</si>
  <si>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</si>
  <si>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</si>
  <si>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</si>
  <si>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</si>
  <si>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</si>
  <si>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</si>
  <si>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</si>
  <si>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</si>
  <si>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</si>
  <si>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</si>
  <si>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</si>
  <si>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</si>
  <si>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</si>
  <si>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</si>
  <si>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</si>
  <si>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</si>
  <si>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</si>
  <si>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</si>
  <si>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</si>
  <si>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</si>
  <si>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</si>
  <si>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</si>
  <si>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</si>
  <si>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</si>
  <si>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</si>
  <si>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</si>
  <si>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</si>
  <si>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</si>
  <si>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</si>
  <si>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</si>
  <si>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</si>
  <si>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</si>
  <si>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</si>
  <si>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</si>
  <si>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</si>
  <si>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</si>
  <si>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</si>
  <si>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</si>
  <si>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</si>
  <si>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</si>
  <si>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</si>
  <si>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</si>
  <si>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</si>
  <si>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</si>
  <si>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</si>
  <si>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</si>
  <si>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</si>
  <si>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</si>
  <si>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</si>
  <si>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</si>
  <si>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</si>
  <si>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</si>
  <si>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</si>
  <si>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</si>
  <si>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</si>
  <si>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</si>
  <si>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</si>
  <si>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</si>
  <si>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</si>
  <si>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</si>
  <si>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</si>
  <si>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</si>
  <si>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</si>
  <si>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</si>
  <si>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</si>
  <si>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</si>
  <si>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</si>
  <si>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</si>
  <si>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</si>
  <si>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</si>
  <si>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</si>
  <si>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</si>
  <si>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</si>
  <si>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</si>
  <si>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</si>
  <si>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</si>
  <si>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</si>
  <si>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</si>
  <si>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</si>
  <si>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</si>
  <si>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</si>
  <si>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</si>
  <si>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</si>
  <si>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</si>
  <si>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</si>
  <si>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</si>
  <si>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</si>
  <si>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</si>
  <si>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</si>
  <si>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</si>
  <si>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</si>
  <si>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</si>
  <si>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</si>
  <si>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</si>
  <si>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</si>
  <si>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</si>
  <si>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</si>
  <si>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</si>
  <si>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</si>
  <si>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</si>
  <si>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</si>
  <si>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</si>
  <si>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</si>
  <si>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</si>
  <si>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</si>
  <si>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</si>
  <si>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</si>
  <si>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</si>
  <si>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</si>
  <si>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</si>
  <si>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</si>
  <si>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</si>
  <si>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</si>
  <si>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</si>
  <si>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</si>
  <si>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</si>
  <si>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</si>
  <si>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</si>
  <si>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</si>
  <si>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</si>
  <si>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</si>
  <si>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</si>
  <si>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</si>
  <si>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</si>
  <si>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</si>
  <si>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</si>
  <si>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</si>
  <si>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</si>
  <si>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</si>
  <si>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</si>
  <si>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</si>
  <si>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</si>
  <si>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</si>
  <si>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</si>
  <si>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</si>
  <si>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</si>
  <si>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</si>
  <si>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</si>
  <si>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</si>
  <si>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</si>
  <si>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</si>
  <si>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</si>
  <si>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</si>
  <si>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</si>
  <si>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</si>
  <si>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</si>
  <si>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</si>
  <si>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</si>
  <si>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</si>
  <si>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</si>
  <si>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</si>
  <si>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</si>
  <si>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</si>
  <si>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</si>
  <si>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</si>
  <si>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</si>
  <si>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</si>
  <si>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</si>
  <si>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</si>
  <si>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</si>
  <si>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</si>
  <si>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</si>
  <si>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</si>
  <si>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</si>
  <si>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</si>
  <si>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</si>
  <si>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</si>
  <si>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</si>
  <si>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</si>
  <si>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</si>
  <si>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</si>
  <si>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</si>
  <si>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</si>
  <si>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</si>
  <si>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</si>
  <si>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</si>
  <si>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</si>
  <si>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</si>
  <si>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</si>
  <si>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</si>
  <si>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</si>
  <si>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</si>
  <si>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</si>
  <si>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</si>
  <si>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</si>
  <si>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</si>
  <si>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</si>
  <si>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</si>
  <si>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</si>
  <si>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</si>
  <si>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</si>
  <si>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</si>
  <si>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</si>
  <si>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</si>
  <si>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</si>
  <si>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</si>
  <si>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</si>
  <si>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</si>
  <si>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</si>
  <si>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</si>
  <si>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</si>
  <si>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</si>
  <si>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</si>
  <si>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</si>
  <si>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</si>
  <si>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</si>
  <si>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</si>
  <si>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</si>
  <si>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</si>
  <si>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</si>
  <si>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</si>
  <si>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</si>
  <si>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</si>
  <si>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</si>
  <si>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</si>
  <si>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</si>
  <si>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</si>
  <si>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</si>
  <si>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</si>
  <si>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</si>
  <si>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</si>
  <si>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</si>
  <si>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</si>
  <si>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</si>
  <si>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</si>
  <si>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</si>
  <si>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</si>
  <si>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</si>
  <si>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</si>
  <si>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</si>
  <si>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</si>
  <si>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</si>
  <si>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</si>
  <si>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</si>
  <si>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</si>
  <si>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</si>
  <si>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</si>
  <si>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</si>
  <si>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</si>
  <si>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</si>
  <si>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</si>
  <si>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</si>
  <si>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</si>
  <si>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</si>
  <si>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</si>
  <si>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</si>
  <si>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</si>
  <si>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</si>
  <si>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</si>
  <si>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</si>
  <si>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</si>
  <si>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</si>
  <si>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</si>
  <si>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</si>
  <si>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</si>
  <si>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</si>
  <si>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</si>
  <si>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</si>
  <si>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</si>
  <si>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</si>
  <si>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</si>
  <si>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</si>
  <si>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</si>
  <si>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</si>
  <si>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</si>
  <si>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</si>
  <si>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</si>
  <si>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</si>
  <si>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</si>
  <si>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</si>
  <si>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</si>
  <si>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</si>
  <si>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</si>
  <si>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</si>
  <si>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</si>
  <si>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</si>
  <si>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</si>
  <si>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</si>
  <si>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</si>
  <si>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</si>
  <si>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</si>
  <si>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</si>
  <si>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</si>
  <si>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</si>
  <si>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</si>
  <si>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</si>
  <si>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</si>
  <si>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</si>
  <si>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</si>
  <si>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</si>
  <si>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</si>
  <si>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</si>
  <si>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</si>
  <si>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</si>
  <si>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</si>
  <si>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</si>
  <si>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</si>
  <si>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</si>
  <si>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</si>
  <si>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</si>
  <si>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</si>
  <si>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</si>
  <si>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</si>
  <si>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</si>
  <si>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</si>
  <si>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</si>
  <si>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</si>
  <si>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</si>
  <si>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</si>
  <si>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</si>
  <si>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</si>
  <si>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</si>
  <si>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</si>
  <si>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</si>
  <si>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</si>
  <si>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</si>
  <si>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</si>
  <si>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</si>
  <si>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</si>
  <si>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</si>
  <si>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</si>
  <si>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</si>
  <si>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</si>
  <si>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</si>
  <si>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</si>
  <si>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</si>
  <si>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</si>
  <si>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</si>
  <si>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</si>
  <si>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</si>
  <si>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</si>
  <si>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</si>
  <si>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</si>
  <si>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</si>
  <si>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</si>
  <si>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</si>
  <si>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</si>
  <si>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</si>
  <si>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</si>
  <si>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</si>
  <si>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</si>
  <si>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</si>
  <si>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</si>
  <si>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</si>
  <si>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</si>
  <si>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</si>
  <si>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</si>
  <si>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</si>
  <si>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</si>
  <si>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</si>
  <si>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</si>
  <si>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</si>
  <si>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</si>
  <si>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</si>
  <si>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</si>
  <si>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</si>
  <si>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</si>
  <si>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</si>
  <si>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</si>
  <si>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</si>
  <si>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</si>
  <si>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</si>
  <si>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</si>
  <si>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</si>
  <si>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</si>
  <si>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</si>
  <si>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</si>
  <si>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</si>
  <si>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</si>
  <si>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</si>
  <si>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</si>
  <si>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</si>
  <si>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</si>
  <si>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</si>
  <si>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</si>
  <si>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</si>
  <si>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</si>
  <si>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</si>
  <si>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</si>
  <si>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</si>
  <si>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</si>
  <si>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</si>
  <si>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</si>
  <si>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</si>
  <si>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</si>
  <si>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</si>
  <si>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</si>
  <si>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</si>
  <si>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</si>
  <si>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</si>
  <si>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</si>
  <si>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</si>
  <si>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</si>
  <si>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</si>
  <si>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</si>
  <si>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</si>
  <si>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</si>
  <si>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</si>
  <si>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</si>
  <si>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</si>
  <si>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</si>
  <si>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</si>
  <si>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</si>
  <si>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</si>
  <si>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</si>
  <si>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</si>
  <si>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</si>
  <si>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</si>
  <si>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</si>
  <si>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</si>
  <si>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</si>
  <si>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</si>
  <si>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</si>
  <si>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</si>
  <si>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</si>
  <si>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</si>
  <si>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</si>
  <si>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</si>
  <si>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</si>
  <si>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</si>
  <si>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</si>
  <si>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</si>
  <si>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</si>
  <si>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</si>
  <si>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</si>
  <si>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</si>
  <si>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</si>
  <si>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</si>
  <si>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</si>
  <si>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</si>
  <si>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</si>
  <si>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</si>
  <si>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</si>
  <si>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</si>
  <si>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</si>
  <si>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</si>
  <si>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</si>
  <si>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</si>
  <si>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</si>
  <si>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</si>
  <si>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</si>
  <si>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</si>
  <si>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</si>
  <si>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</si>
  <si>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</si>
  <si>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</si>
  <si>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</si>
  <si>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</si>
  <si>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</si>
  <si>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</si>
  <si>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</si>
  <si>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</si>
  <si>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</si>
  <si>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</si>
  <si>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</si>
  <si>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</si>
  <si>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</si>
  <si>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</si>
  <si>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</si>
  <si>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</si>
  <si>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</si>
  <si>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</si>
  <si>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</si>
  <si>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</si>
  <si>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</si>
  <si>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</si>
  <si>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</si>
  <si>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</si>
  <si>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</si>
  <si>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</si>
  <si>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</si>
  <si>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</si>
  <si>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</si>
  <si>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</si>
  <si>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</si>
  <si>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</si>
  <si>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</si>
  <si>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</si>
  <si>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</si>
  <si>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</si>
  <si>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</si>
  <si>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</si>
  <si>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</si>
  <si>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</si>
  <si>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</si>
  <si>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</si>
  <si>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</si>
  <si>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</si>
  <si>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</si>
  <si>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</si>
  <si>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</si>
  <si>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</si>
  <si>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</si>
  <si>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</si>
  <si>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</si>
  <si>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</si>
  <si>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</si>
  <si>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</si>
  <si>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</si>
  <si>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</si>
  <si>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</si>
  <si>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</si>
  <si>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</si>
  <si>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</si>
  <si>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</si>
  <si>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</si>
  <si>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</si>
  <si>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</si>
  <si>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</si>
  <si>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</si>
  <si>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</si>
  <si>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</si>
  <si>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</si>
  <si>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</si>
  <si>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</si>
  <si>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</si>
  <si>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</si>
  <si>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</si>
  <si>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</si>
  <si>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</si>
  <si>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</si>
  <si>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</si>
  <si>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</si>
  <si>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</si>
  <si>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</si>
  <si>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</si>
  <si>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</si>
  <si>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</si>
  <si>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</si>
  <si>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</si>
  <si>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</si>
  <si>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</si>
  <si>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</si>
  <si>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</si>
  <si>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</si>
  <si>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</si>
  <si>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</si>
  <si>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</si>
  <si>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</si>
  <si>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</si>
  <si>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</si>
  <si>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</si>
  <si>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</si>
  <si>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</si>
  <si>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</si>
  <si>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</si>
  <si>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</si>
  <si>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</si>
  <si>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</si>
  <si>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</si>
  <si>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</si>
  <si>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</si>
  <si>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</si>
  <si>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</si>
  <si>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</si>
  <si>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</si>
  <si>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</si>
  <si>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</si>
  <si>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</si>
  <si>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</si>
  <si>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</si>
  <si>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</si>
  <si>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</si>
  <si>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</si>
  <si>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</si>
  <si>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</si>
  <si>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</si>
  <si>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</si>
  <si>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</si>
  <si>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</si>
  <si>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</si>
  <si>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</si>
  <si>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</si>
  <si>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</si>
  <si>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</si>
  <si>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</si>
  <si>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</si>
  <si>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</si>
  <si>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</si>
  <si>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</si>
  <si>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</si>
  <si>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</si>
  <si>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</si>
  <si>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</si>
  <si>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</si>
  <si>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</si>
  <si>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</si>
  <si>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</si>
  <si>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</si>
  <si>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</si>
  <si>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</si>
  <si>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</si>
  <si>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</si>
  <si>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</si>
  <si>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</si>
  <si>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</si>
  <si>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</si>
  <si>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</si>
  <si>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</si>
  <si>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</si>
  <si>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</si>
  <si>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</si>
  <si>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</si>
  <si>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</si>
  <si>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</si>
  <si>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</si>
  <si>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</si>
  <si>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</si>
  <si>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</si>
  <si>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</si>
  <si>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</si>
  <si>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</si>
  <si>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</si>
  <si>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</si>
  <si>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</si>
  <si>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</si>
  <si>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</si>
  <si>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</si>
  <si>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</si>
  <si>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</si>
  <si>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</si>
  <si>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</si>
  <si>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</si>
  <si>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</si>
  <si>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</si>
  <si>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</si>
  <si>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</si>
  <si>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</si>
  <si>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</si>
  <si>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</si>
  <si>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</si>
  <si>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</si>
  <si>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</si>
  <si>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</si>
  <si>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</si>
  <si>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</si>
  <si>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</si>
  <si>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</si>
  <si>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</si>
  <si>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</si>
  <si>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</si>
  <si>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</si>
  <si>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</si>
  <si>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</si>
  <si>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</si>
  <si>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</si>
  <si>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</si>
  <si>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</si>
  <si>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</si>
  <si>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</si>
  <si>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</si>
  <si>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</si>
  <si>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</si>
  <si>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</si>
  <si>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</si>
  <si>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</si>
  <si>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</si>
  <si>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</si>
  <si>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</si>
  <si>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</si>
  <si>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</si>
  <si>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</si>
  <si>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</si>
  <si>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</si>
  <si>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</si>
  <si>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</si>
  <si>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</si>
  <si>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</si>
  <si>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</si>
  <si>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</si>
  <si>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</si>
  <si>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</si>
  <si>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</si>
  <si>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</si>
  <si>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</si>
  <si>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</si>
  <si>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</si>
  <si>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</si>
  <si>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</si>
  <si>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</si>
  <si>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</si>
  <si>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</si>
  <si>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</si>
  <si>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</si>
  <si>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</si>
  <si>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</si>
  <si>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</si>
  <si>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</si>
  <si>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</si>
  <si>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</si>
  <si>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</si>
  <si>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</si>
  <si>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</si>
  <si>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</si>
  <si>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</si>
  <si>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</si>
  <si>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</si>
  <si>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</si>
  <si>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</si>
  <si>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</si>
  <si>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</si>
  <si>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</si>
  <si>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</si>
  <si>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</si>
  <si>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</si>
  <si>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</si>
  <si>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</si>
  <si>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</si>
  <si>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</si>
  <si>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</si>
  <si>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</si>
  <si>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</si>
  <si>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</si>
  <si>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</si>
  <si>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</si>
  <si>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</si>
  <si>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</si>
  <si>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</si>
  <si>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</si>
  <si>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</si>
  <si>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</si>
  <si>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</si>
  <si>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</si>
  <si>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</si>
  <si>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</si>
  <si>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</si>
  <si>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</si>
  <si>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</si>
  <si>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</si>
  <si>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</si>
  <si>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</si>
  <si>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</si>
  <si>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</si>
  <si>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</si>
  <si>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</si>
  <si>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</si>
  <si>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</si>
  <si>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</si>
  <si>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</si>
  <si>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</si>
  <si>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</si>
  <si>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</si>
  <si>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</si>
  <si>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</si>
  <si>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</si>
  <si>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</si>
  <si>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</si>
  <si>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</si>
  <si>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</si>
  <si>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</si>
  <si>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</si>
  <si>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</si>
  <si>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</si>
  <si>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</si>
  <si>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</si>
  <si>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</si>
  <si>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</si>
  <si>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</si>
  <si>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</si>
  <si>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</si>
  <si>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</si>
  <si>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</si>
  <si>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</si>
  <si>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</si>
  <si>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</si>
  <si>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</si>
  <si>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</si>
  <si>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</si>
  <si>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</si>
  <si>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</si>
  <si>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</si>
  <si>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</si>
  <si>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</si>
  <si>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</si>
  <si>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</si>
  <si>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</si>
  <si>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</si>
  <si>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</si>
  <si>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</si>
  <si>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</si>
  <si>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</si>
  <si>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</si>
  <si>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</si>
  <si>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</si>
  <si>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</si>
  <si>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</si>
  <si>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</si>
  <si>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</si>
  <si>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</si>
  <si>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</si>
  <si>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</si>
  <si>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</si>
  <si>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</si>
  <si>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</si>
  <si>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</si>
  <si>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</si>
  <si>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</si>
  <si>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</si>
  <si>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</si>
  <si>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</si>
  <si>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</si>
  <si>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</si>
  <si>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</si>
  <si>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</si>
  <si>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</si>
  <si>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</si>
  <si>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</si>
  <si>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</si>
  <si>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</si>
  <si>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</si>
  <si>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</si>
  <si>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</si>
  <si>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</si>
  <si>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</si>
  <si>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</si>
  <si>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</si>
  <si>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</si>
  <si>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</si>
  <si>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</si>
  <si>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</si>
  <si>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</si>
  <si>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</si>
  <si>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</si>
  <si>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</si>
  <si>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</si>
  <si>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</si>
  <si>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</si>
  <si>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</si>
  <si>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</si>
  <si>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</si>
  <si>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</si>
  <si>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</si>
  <si>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</si>
  <si>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</si>
  <si>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</si>
  <si>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</si>
  <si>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</si>
  <si>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</si>
  <si>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</si>
  <si>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</si>
  <si>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</si>
  <si>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</si>
  <si>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</si>
  <si>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</si>
  <si>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</si>
  <si>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</si>
  <si>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</si>
  <si>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</si>
  <si>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</si>
  <si>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</si>
  <si>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</si>
  <si>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</si>
  <si>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</si>
  <si>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</si>
  <si>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</si>
  <si>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</si>
  <si>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</si>
  <si>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</si>
  <si>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</si>
  <si>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</si>
  <si>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</si>
  <si>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</si>
  <si>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</si>
  <si>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</si>
  <si>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</si>
  <si>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</si>
  <si>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</si>
  <si>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</si>
  <si>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</si>
  <si>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</si>
  <si>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</si>
  <si>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</si>
  <si>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</si>
  <si>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</si>
  <si>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</si>
  <si>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</si>
  <si>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</si>
  <si>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</si>
  <si>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</si>
  <si>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</si>
  <si>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</si>
  <si>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</si>
  <si>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</si>
  <si>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</si>
  <si>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</si>
  <si>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</si>
  <si>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</si>
  <si>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</si>
  <si>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</si>
  <si>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</si>
  <si>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</si>
  <si>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</si>
  <si>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</si>
  <si>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</si>
  <si>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</si>
  <si>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</si>
  <si>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</si>
  <si>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</si>
  <si>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</si>
  <si>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</si>
  <si>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</si>
  <si>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</si>
  <si>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</si>
  <si>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</si>
  <si>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</si>
  <si>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</si>
  <si>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</si>
  <si>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</si>
  <si>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</si>
  <si>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</si>
  <si>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</si>
  <si>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</si>
  <si>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</si>
  <si>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</si>
  <si>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</si>
  <si>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</si>
  <si>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</si>
  <si>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</si>
  <si>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</si>
  <si>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</si>
  <si>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</si>
  <si>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</si>
  <si>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</si>
  <si>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</si>
  <si>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</si>
  <si>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</si>
  <si>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</si>
  <si>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</si>
  <si>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</si>
  <si>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</si>
  <si>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</si>
  <si>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</si>
  <si>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</si>
  <si>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</si>
  <si>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</si>
  <si>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</si>
  <si>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</si>
  <si>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</si>
  <si>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</si>
  <si>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</si>
  <si>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</si>
  <si>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</si>
  <si>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</si>
  <si>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</si>
  <si>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</si>
  <si>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</si>
  <si>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</si>
  <si>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</si>
  <si>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</si>
  <si>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</si>
  <si>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</si>
  <si>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</si>
  <si>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</si>
  <si>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</si>
  <si>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</si>
  <si>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</si>
  <si>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</si>
  <si>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</si>
  <si>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</si>
  <si>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</si>
  <si>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</si>
  <si>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</si>
  <si>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</si>
  <si>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</si>
  <si>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</si>
  <si>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</si>
  <si>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</si>
  <si>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</si>
  <si>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</si>
  <si>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</si>
  <si>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</si>
  <si>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</si>
  <si>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</si>
  <si>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</si>
  <si>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</si>
  <si>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</si>
  <si>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</si>
  <si>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</si>
  <si>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</si>
  <si>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</si>
  <si>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</si>
  <si>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</si>
  <si>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</si>
  <si>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</si>
  <si>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</si>
  <si>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</si>
  <si>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</si>
  <si>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</si>
  <si>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</si>
  <si>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</si>
  <si>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</si>
  <si>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</si>
  <si>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</si>
  <si>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</si>
  <si>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</si>
  <si>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</si>
  <si>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</si>
  <si>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</si>
  <si>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</si>
  <si>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</si>
  <si>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</si>
  <si>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</si>
  <si>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</si>
  <si>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</si>
  <si>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</si>
  <si>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</si>
  <si>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</si>
  <si>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</si>
  <si>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</si>
  <si>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</si>
  <si>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</si>
  <si>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</si>
  <si>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</si>
  <si>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</si>
  <si>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</si>
  <si>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</si>
  <si>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</si>
  <si>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</si>
  <si>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</si>
  <si>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</si>
  <si>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</si>
  <si>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</si>
  <si>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</si>
  <si>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</si>
  <si>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</si>
  <si>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</si>
  <si>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</si>
  <si>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</si>
  <si>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</si>
  <si>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</si>
  <si>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</si>
  <si>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</si>
  <si>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</si>
  <si>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</si>
  <si>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</si>
  <si>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</si>
  <si>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</si>
  <si>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</si>
  <si>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</si>
  <si>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</si>
  <si>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</si>
  <si>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</si>
  <si>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</si>
  <si>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</si>
  <si>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</si>
  <si>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</si>
  <si>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</si>
  <si>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</si>
  <si>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</si>
  <si>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</si>
  <si>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</si>
  <si>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</si>
  <si>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</si>
  <si>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</si>
  <si>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</si>
  <si>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</si>
  <si>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</si>
  <si>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</si>
  <si>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</si>
  <si>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</si>
  <si>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</si>
  <si>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</si>
  <si>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</si>
  <si>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</si>
  <si>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</si>
  <si>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</si>
  <si>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</si>
  <si>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</si>
  <si>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</si>
  <si>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</si>
  <si>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</si>
  <si>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</si>
  <si>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</si>
  <si>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</si>
  <si>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</si>
  <si>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</si>
  <si>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</si>
  <si>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</si>
  <si>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</si>
  <si>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</si>
  <si>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</si>
  <si>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</si>
  <si>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</si>
  <si>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</si>
  <si>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</si>
  <si>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</si>
  <si>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</si>
  <si>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</si>
  <si>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</si>
  <si>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</si>
  <si>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</si>
  <si>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</si>
  <si>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</si>
  <si>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</si>
  <si>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</si>
  <si>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</si>
  <si>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</si>
  <si>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</si>
  <si>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</si>
  <si>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</si>
  <si>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</si>
  <si>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</si>
  <si>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</si>
  <si>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</si>
  <si>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</si>
  <si>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</si>
  <si>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</si>
  <si>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</si>
  <si>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</si>
  <si>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</si>
  <si>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</si>
  <si>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</si>
  <si>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</si>
  <si>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</si>
  <si>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</si>
  <si>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</si>
  <si>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</si>
  <si>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</si>
  <si>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</si>
  <si>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</si>
  <si>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</si>
  <si>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</si>
  <si>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</si>
  <si>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</si>
  <si>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</si>
  <si>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</si>
  <si>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</si>
  <si>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</si>
  <si>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</si>
  <si>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</si>
  <si>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</si>
  <si>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</si>
  <si>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</si>
  <si>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</si>
  <si>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</si>
  <si>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</si>
  <si>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</si>
  <si>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</si>
  <si>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</si>
  <si>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</si>
  <si>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</si>
  <si>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</si>
  <si>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</si>
  <si>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</si>
  <si>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</si>
  <si>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</si>
  <si>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</si>
  <si>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</si>
  <si>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</si>
  <si>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</si>
  <si>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</si>
  <si>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</si>
  <si>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</si>
  <si>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</si>
  <si>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</si>
  <si>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</si>
  <si>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</si>
  <si>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</si>
  <si>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</si>
  <si>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</si>
  <si>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</si>
  <si>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</si>
  <si>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</si>
  <si>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</si>
  <si>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</si>
  <si>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</si>
  <si>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</si>
  <si>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</si>
  <si>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</si>
  <si>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</si>
  <si>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</si>
  <si>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</si>
  <si>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</si>
  <si>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</si>
  <si>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</si>
  <si>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</si>
  <si>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</si>
  <si>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</si>
  <si>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</si>
  <si>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</si>
  <si>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</si>
  <si>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</si>
  <si>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</si>
  <si>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</si>
  <si>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</si>
  <si>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</si>
  <si>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</si>
  <si>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</si>
  <si>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</si>
  <si>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</si>
  <si>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</si>
  <si>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</si>
  <si>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</si>
  <si>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</si>
  <si>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</si>
  <si>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</si>
  <si>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</si>
  <si>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</si>
  <si>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</si>
  <si>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</si>
  <si>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</si>
  <si>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</si>
  <si>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</si>
  <si>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</si>
  <si>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</si>
  <si>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</si>
  <si>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</si>
  <si>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</si>
  <si>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</si>
  <si>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</si>
  <si>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</si>
  <si>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</si>
  <si>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</si>
  <si>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</si>
  <si>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</si>
  <si>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</si>
  <si>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</si>
  <si>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</si>
  <si>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</si>
  <si>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</si>
  <si>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</si>
  <si>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</si>
  <si>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</si>
  <si>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</si>
  <si>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</si>
  <si>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</si>
  <si>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</si>
  <si>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</si>
  <si>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</si>
  <si>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</si>
  <si>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</si>
  <si>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</si>
  <si>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</si>
  <si>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</si>
  <si>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</si>
  <si>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</si>
  <si>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</si>
  <si>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</si>
  <si>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</si>
  <si>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</si>
  <si>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</si>
  <si>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</si>
  <si>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</si>
  <si>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</si>
  <si>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</si>
  <si>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</si>
  <si>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</si>
  <si>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</si>
  <si>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</si>
  <si>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</si>
  <si>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</si>
  <si>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</si>
  <si>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</si>
  <si>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</si>
  <si>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</si>
  <si>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</si>
  <si>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</si>
  <si>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</si>
  <si>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</si>
  <si>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</si>
  <si>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</si>
  <si>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</si>
  <si>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</si>
  <si>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</si>
  <si>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</si>
  <si>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</si>
  <si>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</si>
  <si>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</si>
  <si>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</si>
  <si>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</si>
  <si>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</si>
  <si>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</si>
  <si>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</si>
  <si>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</si>
  <si>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</si>
  <si>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</si>
  <si>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</si>
  <si>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</si>
  <si>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</si>
  <si>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</si>
  <si>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</si>
  <si>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</si>
  <si>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</si>
  <si>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</si>
  <si>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</si>
  <si>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</si>
  <si>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</si>
  <si>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</si>
  <si>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</si>
  <si>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</si>
  <si>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</si>
  <si>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</si>
  <si>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</si>
  <si>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</si>
  <si>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</si>
  <si>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</si>
  <si>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</si>
  <si>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</si>
  <si>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</si>
  <si>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</si>
  <si>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</si>
  <si>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</si>
  <si>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</si>
  <si>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</si>
  <si>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</si>
  <si>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</si>
  <si>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</si>
  <si>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</si>
  <si>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</si>
  <si>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</si>
  <si>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</si>
  <si>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</si>
  <si>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</si>
  <si>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</si>
  <si>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</si>
  <si>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</si>
  <si>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</si>
  <si>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</si>
  <si>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</si>
  <si>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</si>
  <si>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</si>
  <si>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</si>
  <si>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</si>
  <si>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</si>
  <si>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</si>
  <si>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</si>
  <si>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</si>
  <si>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</si>
  <si>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</si>
  <si>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</si>
  <si>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</si>
  <si>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</si>
  <si>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</si>
  <si>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</si>
  <si>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</si>
  <si>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</si>
  <si>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</si>
  <si>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</si>
  <si>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</si>
  <si>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</si>
  <si>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</si>
  <si>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</si>
  <si>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</si>
  <si>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</si>
  <si>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</si>
  <si>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</si>
  <si>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</si>
  <si>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</si>
  <si>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</si>
  <si>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</si>
  <si>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</si>
  <si>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</si>
  <si>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</si>
  <si>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</si>
  <si>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</si>
  <si>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</si>
  <si>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</si>
  <si>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</si>
  <si>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</si>
  <si>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</si>
  <si>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</si>
  <si>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</si>
  <si>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</si>
  <si>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</si>
  <si>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</si>
  <si>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</si>
  <si>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</si>
  <si>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</si>
  <si>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</si>
  <si>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</si>
  <si>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</si>
  <si>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</si>
  <si>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</si>
  <si>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</si>
  <si>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</si>
  <si>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</si>
  <si>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</si>
  <si>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</si>
  <si>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</si>
  <si>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</si>
  <si>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</si>
  <si>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</si>
  <si>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</si>
  <si>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</si>
  <si>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</si>
  <si>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</si>
  <si>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</si>
  <si>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</si>
  <si>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</si>
  <si>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</si>
  <si>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</si>
  <si>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</si>
  <si>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</si>
  <si>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</si>
  <si>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</si>
  <si>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</si>
  <si>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</si>
  <si>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</si>
  <si>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</si>
  <si>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</si>
  <si>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</si>
  <si>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</si>
  <si>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</si>
  <si>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</si>
  <si>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</si>
  <si>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</si>
  <si>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</si>
  <si>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</si>
  <si>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</si>
  <si>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</si>
  <si>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</si>
  <si>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</si>
  <si>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</si>
  <si>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</si>
  <si>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</si>
  <si>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</si>
  <si>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</si>
  <si>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</si>
  <si>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</si>
  <si>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</si>
  <si>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</si>
  <si>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</si>
  <si>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</si>
  <si>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</si>
  <si>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</si>
  <si>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</si>
  <si>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</si>
  <si>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</si>
  <si>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</si>
  <si>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</si>
  <si>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</si>
  <si>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</si>
  <si>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</si>
  <si>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</si>
  <si>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</si>
  <si>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</si>
  <si>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</si>
  <si>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</si>
  <si>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</si>
  <si>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</si>
  <si>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</si>
  <si>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</si>
  <si>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</si>
  <si>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</si>
  <si>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</si>
  <si>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</si>
  <si>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</si>
  <si>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</si>
  <si>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</si>
  <si>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</si>
  <si>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</si>
  <si>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</si>
  <si>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</si>
  <si>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</si>
  <si>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</si>
  <si>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</si>
  <si>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</si>
  <si>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</si>
  <si>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</si>
  <si>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</si>
  <si>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</si>
  <si>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</si>
  <si>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</si>
  <si>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</si>
  <si>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</si>
  <si>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</si>
  <si>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</si>
  <si>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</si>
  <si>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</si>
  <si>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</si>
  <si>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</si>
  <si>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</si>
  <si>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</si>
  <si>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</si>
  <si>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</si>
  <si>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</si>
  <si>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</si>
  <si>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</si>
  <si>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</si>
  <si>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</si>
  <si>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</si>
  <si>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</si>
  <si>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</si>
  <si>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</si>
  <si>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</si>
  <si>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</si>
  <si>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</si>
  <si>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</si>
  <si>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</si>
  <si>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</si>
  <si>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</si>
  <si>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</si>
  <si>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</si>
  <si>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</si>
  <si>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</si>
  <si>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</si>
  <si>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</si>
  <si>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</si>
  <si>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</si>
  <si>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</si>
  <si>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</si>
  <si>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</si>
  <si>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</si>
  <si>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</si>
  <si>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</si>
  <si>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</si>
  <si>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</si>
  <si>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</si>
  <si>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</si>
  <si>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</si>
  <si>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</si>
  <si>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</si>
  <si>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</si>
  <si>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</si>
  <si>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</si>
  <si>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</si>
  <si>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</si>
  <si>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</si>
  <si>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</si>
  <si>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</si>
  <si>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</si>
  <si>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</si>
  <si>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</si>
  <si>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</si>
  <si>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</si>
  <si>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</si>
  <si>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</si>
  <si>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</si>
  <si>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</si>
  <si>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</si>
  <si>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</si>
  <si>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</si>
  <si>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</si>
  <si>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</si>
  <si>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</si>
  <si>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</si>
  <si>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</si>
  <si>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</si>
  <si>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</si>
  <si>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</si>
  <si>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</si>
  <si>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</si>
  <si>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</si>
  <si>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</si>
  <si>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</si>
  <si>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</si>
  <si>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</si>
  <si>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</si>
  <si>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</si>
  <si>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</si>
  <si>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</si>
  <si>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</si>
  <si>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</si>
  <si>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</si>
  <si>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</si>
  <si>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</si>
  <si>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</si>
  <si>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</si>
  <si>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</si>
  <si>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</si>
  <si>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</si>
  <si>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</si>
  <si>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</si>
  <si>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</si>
  <si>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</si>
  <si>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</si>
  <si>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</si>
  <si>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</si>
  <si>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</si>
  <si>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</si>
  <si>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</si>
  <si>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</si>
  <si>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</si>
  <si>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</si>
  <si>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</si>
  <si>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</si>
  <si>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</si>
  <si>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</si>
  <si>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</si>
  <si>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</si>
  <si>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</si>
  <si>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</si>
  <si>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</si>
  <si>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</si>
  <si>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</si>
  <si>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</si>
  <si>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</si>
  <si>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</si>
  <si>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</si>
  <si>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</si>
  <si>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</si>
  <si>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</si>
  <si>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</si>
  <si>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</si>
  <si>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</si>
  <si>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</si>
  <si>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</si>
  <si>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</si>
  <si>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</si>
  <si>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</si>
  <si>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</si>
  <si>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</si>
  <si>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</si>
  <si>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</si>
  <si>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</si>
  <si>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</si>
  <si>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</si>
  <si>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</si>
  <si>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</si>
  <si>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</si>
  <si>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</si>
  <si>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</si>
  <si>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</si>
  <si>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</si>
  <si>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</si>
  <si>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</si>
  <si>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</si>
  <si>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</si>
  <si>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</si>
  <si>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</si>
  <si>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</si>
  <si>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</si>
  <si>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</si>
  <si>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</si>
  <si>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</si>
  <si>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</si>
  <si>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</si>
  <si>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</si>
  <si>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</si>
  <si>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</si>
  <si>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</si>
  <si>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</si>
  <si>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</si>
  <si>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</si>
  <si>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</si>
  <si>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</si>
  <si>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</si>
  <si>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</si>
  <si>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</si>
  <si>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</si>
  <si>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</si>
  <si>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</si>
  <si>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</si>
  <si>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</si>
  <si>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</si>
  <si>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</si>
  <si>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</si>
  <si>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</si>
  <si>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</si>
  <si>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</si>
  <si>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</si>
  <si>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</si>
  <si>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</si>
  <si>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</si>
  <si>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</si>
  <si>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</si>
  <si>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</si>
  <si>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</si>
  <si>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</si>
  <si>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</si>
  <si>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</si>
  <si>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</si>
  <si>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</si>
  <si>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</si>
  <si>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</si>
  <si>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</si>
  <si>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</si>
  <si>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</si>
  <si>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</si>
  <si>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</si>
  <si>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</si>
  <si>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</si>
  <si>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</si>
  <si>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</si>
  <si>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</si>
  <si>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</si>
  <si>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</si>
  <si>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</si>
  <si>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</si>
  <si>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</si>
  <si>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</si>
  <si>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</si>
  <si>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</si>
  <si>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</si>
  <si>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</si>
  <si>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</si>
  <si>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</si>
  <si>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</si>
  <si>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</si>
  <si>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</si>
  <si>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</si>
  <si>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</si>
  <si>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</si>
  <si>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</si>
  <si>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</si>
  <si>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</si>
  <si>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</si>
  <si>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</si>
  <si>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</si>
  <si>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</si>
  <si>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</si>
  <si>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</si>
  <si>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</si>
  <si>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</si>
  <si>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</si>
  <si>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</si>
  <si>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</si>
  <si>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</si>
  <si>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</si>
  <si>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</si>
  <si>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</si>
  <si>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</si>
  <si>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</si>
  <si>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</si>
  <si>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</si>
  <si>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</si>
  <si>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</si>
  <si>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</si>
  <si>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</si>
  <si>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</si>
  <si>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</si>
  <si>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</si>
  <si>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</si>
  <si>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</si>
  <si>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</si>
  <si>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</si>
  <si>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</si>
  <si>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</si>
  <si>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</si>
  <si>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</si>
  <si>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</si>
  <si>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</si>
  <si>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</si>
  <si>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</si>
  <si>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</si>
  <si>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</si>
  <si>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</si>
  <si>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</si>
  <si>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</si>
  <si>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</si>
  <si>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</si>
  <si>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</si>
  <si>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</si>
  <si>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</si>
  <si>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</si>
  <si>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</si>
  <si>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</si>
  <si>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</si>
  <si>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</si>
  <si>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</si>
  <si>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</si>
  <si>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</si>
  <si>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</si>
  <si>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</si>
  <si>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</si>
  <si>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</si>
  <si>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</si>
  <si>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</si>
  <si>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</si>
  <si>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</si>
  <si>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</si>
  <si>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</si>
  <si>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</si>
  <si>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</si>
  <si>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</si>
  <si>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</si>
  <si>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</si>
  <si>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</si>
  <si>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</si>
  <si>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</si>
  <si>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</si>
  <si>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</si>
  <si>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</si>
  <si>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</si>
  <si>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</si>
  <si>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</si>
  <si>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</si>
  <si>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</si>
  <si>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</si>
  <si>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</si>
  <si>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</si>
  <si>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</si>
  <si>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</si>
  <si>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</si>
  <si>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</si>
  <si>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</si>
  <si>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</si>
  <si>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</si>
  <si>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</si>
  <si>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</si>
  <si>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</si>
  <si>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</si>
  <si>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</si>
  <si>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</si>
  <si>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</si>
  <si>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</si>
  <si>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</si>
  <si>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</si>
  <si>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</si>
  <si>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</si>
  <si>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</si>
  <si>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</si>
  <si>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</si>
  <si>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</si>
  <si>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</si>
  <si>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</si>
  <si>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</si>
  <si>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</si>
  <si>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</si>
  <si>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</si>
  <si>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</si>
  <si>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</si>
  <si>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</si>
  <si>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</si>
  <si>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</si>
  <si>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</si>
  <si>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</si>
  <si>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</si>
  <si>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</si>
  <si>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</si>
  <si>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</si>
  <si>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</si>
  <si>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</si>
  <si>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</si>
  <si>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</si>
  <si>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</si>
  <si>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</si>
  <si>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</si>
  <si>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</si>
  <si>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</si>
  <si>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</si>
  <si>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</si>
  <si>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</si>
  <si>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</si>
  <si>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</si>
  <si>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</si>
  <si>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</si>
  <si>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</si>
  <si>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</si>
  <si>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</si>
  <si>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</si>
  <si>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</si>
  <si>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</si>
  <si>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</si>
  <si>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</si>
  <si>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</si>
  <si>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</si>
  <si>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</si>
  <si>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</si>
  <si>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</si>
  <si>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</si>
  <si>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</si>
  <si>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</si>
  <si>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</si>
  <si>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</si>
  <si>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</si>
  <si>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</si>
  <si>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</si>
  <si>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</si>
  <si>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</si>
  <si>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</si>
  <si>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</si>
  <si>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</si>
  <si>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</si>
  <si>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</si>
  <si>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</si>
  <si>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</si>
  <si>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</si>
  <si>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</si>
  <si>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</si>
  <si>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</si>
  <si>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</si>
  <si>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</si>
  <si>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</si>
  <si>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</si>
  <si>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</si>
  <si>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</si>
  <si>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</si>
  <si>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</si>
  <si>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</si>
  <si>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</si>
  <si>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</si>
  <si>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</si>
  <si>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</si>
  <si>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</si>
  <si>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</si>
  <si>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</si>
  <si>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</si>
  <si>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</si>
  <si>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</si>
  <si>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</si>
  <si>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</si>
  <si>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</si>
  <si>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</si>
  <si>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</si>
  <si>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</si>
  <si>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</si>
  <si>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</si>
  <si>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</si>
  <si>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</si>
  <si>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</si>
  <si>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</si>
  <si>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</si>
  <si>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</si>
  <si>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</si>
  <si>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</si>
  <si>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</si>
  <si>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</si>
  <si>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</si>
  <si>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</si>
  <si>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</si>
  <si>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</si>
  <si>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</si>
  <si>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</si>
  <si>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</si>
  <si>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</si>
  <si>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</si>
  <si>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</si>
  <si>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</si>
  <si>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</si>
  <si>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</si>
  <si>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</si>
  <si>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</si>
  <si>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</si>
  <si>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</si>
  <si>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</si>
  <si>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</si>
  <si>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</si>
  <si>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</si>
  <si>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</si>
  <si>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</si>
  <si>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</si>
  <si>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</si>
  <si>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</si>
  <si>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</si>
  <si>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</si>
  <si>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</si>
  <si>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</si>
  <si>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</si>
  <si>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</si>
  <si>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</si>
  <si>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</si>
  <si>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</si>
  <si>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</si>
  <si>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</si>
  <si>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</si>
  <si>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</si>
  <si>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</si>
  <si>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</si>
  <si>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</si>
  <si>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</si>
  <si>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</si>
  <si>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</si>
  <si>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</si>
  <si>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</si>
  <si>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</si>
  <si>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</si>
  <si>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</si>
  <si>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</si>
  <si>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</si>
  <si>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</si>
  <si>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</si>
  <si>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</si>
  <si>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</si>
  <si>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</si>
  <si>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</si>
  <si>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</si>
  <si>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</si>
  <si>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</si>
  <si>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</si>
  <si>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</si>
  <si>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</si>
  <si>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</si>
  <si>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</si>
  <si>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</si>
  <si>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</si>
  <si>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</si>
  <si>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</si>
  <si>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</si>
  <si>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</si>
  <si>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</si>
  <si>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</si>
  <si>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</si>
  <si>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</si>
  <si>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</si>
  <si>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</si>
  <si>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</si>
  <si>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</si>
  <si>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</si>
  <si>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</si>
  <si>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</si>
  <si>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</si>
  <si>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</si>
  <si>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</si>
  <si>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</si>
  <si>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</si>
  <si>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</si>
  <si>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</si>
  <si>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</si>
  <si>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</si>
  <si>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</si>
  <si>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</si>
  <si>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</si>
  <si>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</si>
  <si>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</si>
  <si>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</si>
  <si>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</si>
  <si>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</si>
  <si>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</si>
  <si>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</si>
  <si>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</si>
  <si>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</si>
  <si>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</si>
  <si>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</si>
  <si>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</si>
  <si>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</si>
  <si>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</si>
  <si>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</si>
  <si>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</si>
  <si>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</si>
  <si>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</si>
  <si>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</si>
  <si>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</si>
  <si>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</si>
  <si>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</si>
  <si>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</si>
  <si>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</si>
  <si>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</si>
  <si>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</si>
  <si>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</si>
  <si>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</si>
  <si>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</si>
  <si>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</si>
  <si>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</si>
  <si>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</si>
  <si>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</si>
  <si>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</si>
  <si>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</si>
  <si>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</si>
  <si>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</si>
  <si>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</si>
  <si>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</si>
  <si>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</si>
  <si>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</si>
  <si>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</si>
  <si>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</si>
  <si>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</si>
  <si>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</si>
  <si>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</si>
  <si>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</si>
  <si>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</si>
  <si>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</si>
  <si>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</si>
  <si>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</si>
  <si>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</si>
  <si>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</si>
  <si>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</si>
  <si>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</si>
  <si>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</si>
  <si>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</si>
  <si>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</si>
  <si>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</si>
  <si>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</si>
  <si>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</si>
  <si>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</si>
  <si>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</si>
  <si>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</si>
  <si>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</si>
  <si>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</si>
  <si>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</si>
  <si>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</si>
  <si>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</si>
  <si>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</si>
  <si>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</si>
  <si>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</si>
  <si>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</si>
  <si>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</si>
  <si>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</si>
  <si>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</si>
  <si>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</si>
  <si>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</si>
  <si>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</si>
  <si>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</si>
  <si>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</si>
  <si>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</si>
  <si>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</si>
  <si>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</si>
  <si>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</si>
  <si>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</si>
  <si>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</si>
  <si>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</si>
  <si>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</si>
  <si>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</si>
  <si>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</si>
  <si>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</si>
  <si>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</si>
  <si>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</si>
  <si>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</si>
  <si>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</si>
  <si>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</si>
  <si>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</si>
  <si>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</si>
  <si>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</si>
  <si>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</si>
  <si>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</si>
  <si>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</si>
  <si>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</si>
  <si>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</si>
  <si>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</si>
  <si>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</si>
  <si>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</si>
  <si>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</si>
  <si>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</si>
  <si>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</si>
  <si>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</si>
  <si>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</si>
  <si>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</si>
  <si>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</si>
  <si>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</si>
  <si>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</si>
  <si>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</si>
  <si>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</si>
  <si>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</si>
  <si>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</si>
  <si>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</si>
  <si>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</si>
  <si>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</si>
  <si>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</si>
  <si>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</si>
  <si>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</si>
  <si>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</si>
  <si>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</si>
  <si>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</si>
  <si>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</si>
  <si>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</si>
  <si>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</si>
  <si>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</si>
  <si>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</si>
  <si>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</si>
  <si>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</si>
  <si>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</si>
  <si>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</si>
  <si>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</si>
  <si>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</si>
  <si>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</si>
  <si>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</si>
  <si>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</si>
  <si>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</si>
  <si>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</si>
  <si>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</si>
  <si>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</si>
  <si>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</si>
  <si>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</si>
  <si>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</si>
  <si>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</si>
  <si>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</si>
  <si>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</si>
  <si>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</si>
  <si>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</si>
  <si>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</si>
  <si>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</si>
  <si>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</si>
  <si>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</si>
  <si>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</si>
  <si>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</si>
  <si>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</si>
  <si>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</si>
  <si>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</si>
  <si>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</si>
  <si>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</si>
  <si>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</si>
  <si>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</si>
  <si>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</si>
  <si>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</si>
  <si>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</si>
  <si>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</si>
  <si>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</si>
  <si>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</si>
  <si>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</si>
  <si>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</si>
  <si>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</si>
  <si>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</si>
  <si>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</si>
  <si>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</si>
  <si>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</si>
  <si>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</si>
  <si>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</si>
  <si>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</si>
  <si>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</si>
  <si>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</si>
  <si>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</si>
  <si>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</si>
  <si>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</si>
  <si>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</si>
  <si>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</si>
  <si>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</si>
  <si>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</si>
  <si>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</si>
  <si>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</si>
  <si>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</si>
  <si>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</si>
  <si>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</si>
  <si>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</si>
  <si>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</si>
  <si>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</si>
  <si>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</si>
  <si>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</si>
  <si>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</si>
  <si>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</si>
  <si>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</si>
  <si>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</si>
  <si>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</si>
  <si>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</si>
  <si>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</si>
  <si>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</si>
  <si>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</si>
  <si>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</si>
  <si>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</si>
  <si>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</si>
  <si>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</si>
  <si>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</si>
  <si>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</si>
  <si>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</si>
  <si>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</si>
  <si>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</si>
  <si>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</si>
  <si>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</si>
  <si>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</si>
  <si>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</si>
  <si>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</si>
  <si>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</si>
  <si>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</si>
  <si>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</si>
  <si>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</si>
  <si>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</si>
  <si>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</si>
  <si>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</si>
  <si>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</si>
  <si>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</si>
  <si>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</si>
  <si>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</si>
  <si>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</si>
  <si>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</si>
  <si>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</si>
  <si>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</si>
  <si>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</si>
  <si>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</si>
  <si>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</si>
  <si>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</si>
  <si>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</si>
  <si>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</si>
  <si>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</si>
  <si>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</si>
  <si>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</si>
  <si>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</si>
  <si>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</si>
  <si>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</si>
  <si>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</si>
  <si>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</si>
  <si>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</si>
  <si>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</si>
  <si>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</si>
  <si>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</si>
  <si>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</si>
  <si>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</si>
  <si>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</si>
  <si>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</si>
  <si>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</si>
  <si>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</si>
  <si>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</si>
  <si>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</si>
  <si>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</si>
  <si>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</si>
  <si>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</si>
  <si>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</si>
  <si>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</si>
  <si>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</si>
  <si>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</si>
  <si>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</si>
  <si>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</si>
  <si>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</si>
  <si>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</si>
  <si>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</si>
  <si>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</si>
  <si>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</si>
  <si>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</si>
  <si>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</si>
  <si>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</si>
  <si>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</si>
  <si>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</si>
  <si>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</si>
  <si>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</si>
  <si>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</si>
  <si>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</si>
  <si>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</si>
  <si>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</si>
  <si>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</si>
  <si>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</si>
  <si>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</si>
  <si>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</si>
  <si>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</si>
  <si>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</si>
  <si>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</si>
  <si>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</si>
  <si>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</si>
  <si>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</si>
  <si>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</si>
  <si>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</si>
  <si>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</si>
  <si>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</si>
  <si>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</si>
  <si>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</si>
  <si>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</si>
  <si>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</si>
  <si>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</si>
  <si>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</si>
  <si>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</si>
  <si>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</si>
  <si>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</si>
  <si>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</si>
  <si>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</si>
  <si>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</si>
  <si>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</si>
  <si>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</si>
  <si>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</si>
  <si>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</si>
  <si>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</si>
  <si>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</si>
  <si>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</si>
  <si>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</si>
  <si>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</si>
  <si>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</si>
  <si>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</si>
  <si>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</si>
  <si>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</si>
  <si>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</si>
  <si>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</si>
  <si>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</si>
  <si>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</si>
  <si>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</si>
  <si>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</si>
  <si>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</si>
  <si>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</si>
  <si>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</si>
  <si>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</si>
  <si>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</si>
  <si>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</si>
  <si>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</si>
  <si>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</si>
  <si>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</si>
  <si>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</si>
  <si>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</si>
  <si>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</si>
  <si>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</si>
  <si>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</si>
  <si>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</si>
  <si>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</si>
  <si>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</si>
  <si>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</si>
  <si>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</si>
  <si>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</si>
  <si>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</si>
  <si>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</si>
  <si>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</si>
  <si>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</si>
  <si>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</si>
  <si>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</si>
  <si>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</si>
  <si>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</si>
  <si>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</si>
  <si>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</si>
  <si>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</si>
  <si>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</si>
  <si>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</si>
  <si>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</si>
  <si>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</si>
  <si>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</si>
  <si>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</si>
  <si>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</si>
  <si>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</si>
  <si>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</si>
  <si>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</si>
  <si>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</si>
  <si>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</si>
  <si>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</si>
  <si>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</si>
  <si>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</si>
  <si>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</si>
  <si>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</si>
  <si>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</si>
  <si>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</si>
  <si>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</si>
  <si>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</si>
  <si>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</si>
  <si>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</si>
  <si>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</si>
  <si>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</si>
  <si>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</si>
  <si>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</si>
  <si>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</si>
  <si>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</si>
  <si>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</si>
  <si>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</si>
  <si>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</si>
  <si>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</si>
  <si>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</si>
  <si>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</si>
  <si>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</si>
  <si>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</si>
  <si>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</si>
  <si>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</si>
  <si>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</si>
  <si>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</si>
  <si>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</si>
  <si>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</si>
  <si>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</si>
  <si>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</si>
  <si>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</si>
  <si>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</si>
  <si>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</si>
  <si>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</si>
  <si>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</si>
  <si>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</si>
  <si>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</si>
  <si>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</si>
  <si>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</si>
  <si>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</si>
  <si>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</si>
  <si>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</si>
  <si>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</si>
  <si>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</si>
  <si>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</si>
  <si>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</si>
  <si>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</si>
  <si>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</si>
  <si>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</si>
  <si>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</si>
  <si>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</si>
  <si>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</si>
  <si>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</si>
  <si>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</si>
  <si>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</si>
  <si>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</si>
  <si>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</si>
  <si>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</si>
  <si>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</si>
  <si>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</si>
  <si>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</si>
  <si>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</si>
  <si>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</si>
  <si>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</si>
  <si>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</si>
  <si>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</si>
  <si>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</si>
  <si>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</si>
  <si>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</si>
  <si>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</si>
  <si>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</si>
  <si>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</si>
  <si>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</si>
  <si>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</si>
  <si>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</si>
  <si>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</si>
  <si>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</si>
  <si>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</si>
  <si>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</si>
  <si>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</si>
  <si>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</si>
  <si>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</si>
  <si>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</si>
  <si>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</si>
  <si>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</si>
  <si>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</si>
  <si>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</si>
  <si>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</si>
  <si>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</si>
  <si>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</si>
  <si>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</si>
  <si>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</si>
  <si>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</si>
  <si>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</si>
  <si>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</si>
  <si>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</si>
  <si>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</si>
  <si>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</si>
  <si>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</si>
  <si>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</si>
  <si>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</si>
  <si>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</si>
  <si>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</si>
  <si>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</si>
  <si>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</si>
  <si>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</si>
  <si>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</si>
  <si>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</si>
  <si>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</si>
  <si>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</si>
  <si>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</si>
  <si>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</si>
  <si>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</si>
  <si>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</si>
  <si>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</si>
  <si>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</si>
  <si>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</si>
  <si>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</si>
  <si>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</si>
  <si>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</si>
  <si>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</si>
  <si>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</si>
  <si>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</si>
  <si>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</si>
  <si>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</si>
  <si>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</si>
  <si>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</si>
  <si>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</si>
  <si>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</si>
  <si>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</si>
  <si>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</si>
  <si>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</si>
  <si>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</si>
  <si>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</si>
  <si>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</si>
  <si>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</si>
  <si>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</si>
  <si>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</si>
  <si>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</si>
  <si>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</si>
  <si>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</si>
  <si>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</si>
  <si>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</si>
  <si>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</si>
  <si>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</si>
  <si>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</si>
  <si>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</si>
  <si>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</si>
  <si>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</si>
  <si>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</si>
  <si>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</si>
  <si>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</si>
  <si>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</si>
  <si>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</si>
  <si>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</si>
  <si>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</si>
  <si>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</si>
  <si>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</si>
  <si>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</si>
  <si>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</si>
  <si>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</si>
  <si>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</si>
  <si>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</si>
  <si>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</si>
  <si>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</si>
  <si>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</si>
  <si>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</si>
  <si>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</si>
  <si>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</si>
  <si>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</si>
  <si>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</si>
  <si>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</si>
  <si>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</si>
  <si>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</si>
  <si>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</si>
  <si>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</si>
  <si>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</si>
  <si>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</si>
  <si>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</si>
  <si>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</si>
  <si>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</si>
  <si>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</si>
  <si>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</si>
  <si>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</si>
  <si>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</si>
  <si>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</si>
  <si>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</si>
  <si>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</si>
  <si>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</si>
  <si>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</si>
  <si>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</si>
  <si>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</si>
  <si>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</si>
  <si>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</si>
  <si>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</si>
  <si>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</si>
  <si>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</si>
  <si>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</si>
  <si>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</si>
  <si>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</si>
  <si>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</si>
  <si>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</si>
  <si>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</si>
  <si>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</si>
  <si>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</si>
  <si>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</si>
  <si>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</si>
  <si>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</si>
  <si>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</si>
  <si>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</si>
  <si>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</si>
  <si>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</si>
  <si>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</si>
  <si>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</si>
  <si>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</si>
  <si>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</si>
  <si>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</si>
  <si>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</si>
  <si>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</si>
  <si>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</si>
  <si>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</si>
  <si>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</si>
  <si>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</si>
  <si>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</si>
  <si>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</si>
  <si>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</si>
  <si>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</si>
  <si>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</si>
  <si>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</si>
  <si>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</si>
  <si>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</si>
  <si>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</si>
  <si>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</si>
  <si>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</si>
  <si>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</si>
  <si>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</si>
  <si>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</si>
  <si>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</si>
  <si>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</si>
  <si>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</si>
  <si>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</si>
  <si>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</si>
  <si>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</si>
  <si>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</si>
  <si>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</si>
  <si>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</si>
  <si>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</si>
  <si>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</si>
  <si>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</si>
  <si>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</si>
  <si>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</si>
  <si>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</si>
  <si>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</si>
  <si>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</si>
  <si>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</si>
  <si>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</si>
  <si>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</si>
  <si>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</si>
  <si>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</si>
  <si>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</si>
  <si>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</si>
  <si>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</si>
  <si>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</si>
  <si>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</si>
  <si>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</si>
  <si>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</si>
  <si>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</si>
  <si>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</si>
  <si>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</si>
  <si>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</si>
  <si>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</si>
  <si>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</si>
  <si>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</si>
  <si>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</si>
  <si>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</si>
  <si>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</si>
  <si>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</si>
  <si>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</si>
  <si>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</si>
  <si>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</si>
  <si>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</si>
  <si>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</si>
  <si>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</si>
  <si>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</si>
  <si>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</si>
  <si>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</si>
  <si>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</si>
  <si>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</si>
  <si>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</si>
  <si>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</si>
  <si>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</si>
  <si>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</si>
  <si>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</si>
  <si>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</si>
  <si>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</si>
  <si>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</si>
  <si>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</si>
  <si>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</si>
  <si>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</si>
  <si>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</si>
  <si>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</si>
  <si>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</si>
  <si>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</si>
  <si>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</si>
  <si>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</si>
  <si>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</si>
  <si>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</si>
  <si>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</si>
  <si>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</si>
  <si>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</si>
  <si>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</si>
  <si>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</si>
  <si>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</si>
  <si>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</si>
  <si>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</si>
  <si>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</si>
  <si>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</si>
  <si>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</si>
  <si>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</si>
  <si>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</si>
  <si>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</si>
  <si>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</si>
  <si>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</si>
  <si>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</si>
  <si>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</si>
  <si>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</si>
  <si>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</si>
  <si>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</si>
  <si>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</si>
  <si>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</si>
  <si>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</si>
  <si>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</si>
  <si>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</si>
  <si>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</si>
  <si>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</si>
  <si>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</si>
  <si>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</si>
  <si>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</si>
  <si>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</si>
  <si>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</si>
  <si>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</si>
  <si>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</si>
  <si>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</si>
  <si>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</si>
  <si>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</si>
  <si>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</si>
  <si>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</si>
  <si>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</si>
  <si>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</si>
  <si>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</si>
  <si>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</si>
  <si>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</si>
  <si>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</si>
  <si>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</si>
  <si>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</si>
  <si>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</si>
  <si>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</si>
  <si>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</si>
  <si>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</si>
  <si>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</si>
  <si>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</si>
  <si>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</si>
  <si>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</si>
  <si>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</si>
  <si>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</si>
  <si>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</si>
  <si>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</si>
  <si>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</si>
  <si>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</si>
  <si>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</si>
  <si>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</si>
  <si>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</si>
  <si>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</si>
  <si>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</si>
  <si>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</si>
  <si>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</si>
  <si>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</si>
  <si>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</si>
  <si>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</si>
  <si>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</si>
  <si>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</si>
  <si>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</si>
  <si>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</si>
  <si>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</si>
  <si>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</si>
  <si>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</si>
  <si>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</si>
  <si>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</si>
  <si>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</si>
  <si>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</si>
  <si>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</si>
  <si>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</si>
  <si>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</si>
  <si>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</si>
  <si>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</si>
  <si>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</si>
  <si>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</si>
  <si>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</si>
  <si>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</si>
  <si>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</si>
  <si>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</si>
  <si>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</si>
  <si>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</si>
  <si>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</si>
  <si>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</si>
  <si>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</si>
  <si>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</si>
  <si>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</si>
  <si>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</si>
  <si>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</si>
  <si>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</si>
  <si>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</si>
  <si>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</si>
  <si>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</si>
  <si>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</si>
  <si>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</si>
  <si>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</si>
  <si>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</si>
  <si>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</si>
  <si>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</si>
  <si>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</si>
  <si>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</si>
  <si>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</si>
  <si>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</si>
  <si>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</si>
  <si>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</si>
  <si>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</si>
  <si>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</si>
  <si>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</si>
  <si>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</si>
  <si>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</si>
  <si>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</si>
  <si>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</si>
  <si>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</si>
  <si>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</si>
  <si>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</si>
  <si>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</si>
  <si>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</si>
  <si>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</si>
  <si>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</si>
  <si>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</si>
  <si>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</si>
  <si>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</si>
  <si>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</si>
  <si>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</si>
  <si>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</si>
  <si>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</si>
  <si>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</si>
  <si>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</si>
  <si>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</si>
  <si>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</si>
  <si>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</si>
  <si>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</si>
  <si>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</si>
  <si>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</si>
  <si>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</si>
  <si>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</si>
  <si>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</si>
  <si>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</si>
  <si>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</si>
  <si>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</si>
  <si>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</si>
  <si>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</si>
  <si>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</si>
  <si>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</si>
  <si>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</si>
  <si>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</si>
  <si>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</si>
  <si>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</si>
  <si>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</si>
  <si>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</si>
  <si>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</si>
  <si>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</si>
  <si>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</si>
  <si>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</si>
  <si>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</si>
  <si>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</si>
  <si>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</si>
  <si>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</si>
  <si>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</si>
  <si>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</si>
  <si>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</si>
  <si>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</si>
  <si>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</si>
  <si>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</si>
  <si>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</si>
  <si>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</si>
  <si>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</si>
  <si>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</si>
  <si>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</si>
  <si>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</si>
  <si>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</si>
  <si>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</si>
  <si>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</si>
  <si>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</si>
  <si>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</si>
  <si>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</si>
  <si>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</si>
  <si>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</si>
  <si>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</si>
  <si>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</si>
  <si>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</si>
  <si>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</si>
  <si>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</si>
  <si>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</si>
  <si>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</si>
  <si>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</si>
  <si>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</si>
  <si>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</si>
  <si>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</si>
  <si>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</si>
  <si>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</si>
  <si>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</si>
  <si>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</si>
  <si>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</si>
  <si>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</si>
  <si>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</si>
  <si>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</si>
  <si>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</si>
  <si>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</si>
  <si>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</si>
  <si>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</si>
  <si>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</si>
  <si>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</si>
  <si>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</si>
  <si>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</si>
  <si>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</si>
  <si>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</si>
  <si>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</si>
  <si>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</si>
  <si>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</si>
  <si>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</si>
  <si>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</si>
  <si>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</si>
  <si>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</si>
  <si>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</si>
  <si>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</si>
  <si>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</si>
  <si>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</si>
  <si>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</si>
  <si>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</si>
  <si>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</si>
  <si>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</si>
  <si>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</si>
  <si>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</si>
  <si>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</si>
  <si>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</si>
  <si>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</si>
  <si>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</si>
  <si>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</si>
  <si>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</si>
  <si>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</si>
  <si>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</si>
  <si>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</si>
  <si>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</si>
  <si>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</si>
  <si>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</si>
  <si>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</si>
  <si>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</si>
  <si>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</si>
  <si>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</si>
  <si>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</si>
  <si>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</si>
  <si>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</si>
  <si>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</si>
  <si>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</si>
  <si>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</si>
  <si>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</si>
  <si>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</si>
  <si>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</si>
  <si>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</si>
  <si>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</si>
  <si>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</si>
  <si>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</si>
  <si>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</si>
  <si>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</si>
  <si>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</si>
  <si>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</si>
  <si>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</si>
  <si>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</si>
  <si>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</si>
  <si>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</si>
  <si>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</si>
  <si>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</si>
  <si>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</si>
  <si>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</si>
  <si>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</si>
  <si>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</si>
  <si>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</si>
  <si>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</si>
  <si>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</si>
  <si>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</si>
  <si>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</si>
  <si>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</si>
  <si>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</si>
  <si>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</si>
  <si>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</si>
  <si>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</si>
  <si>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</si>
  <si>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</si>
  <si>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</si>
  <si>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</si>
  <si>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</si>
  <si>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</si>
  <si>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</si>
  <si>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</si>
  <si>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</si>
  <si>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</si>
  <si>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</si>
  <si>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</si>
  <si>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</si>
  <si>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</si>
  <si>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</si>
  <si>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</si>
  <si>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</si>
  <si>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</si>
  <si>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</si>
  <si>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</si>
  <si>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</si>
  <si>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</si>
  <si>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</si>
  <si>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</si>
  <si>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</si>
  <si>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</si>
  <si>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</si>
  <si>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</si>
  <si>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</si>
  <si>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</si>
  <si>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</si>
  <si>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</si>
  <si>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</si>
  <si>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</si>
  <si>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</si>
  <si>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</si>
  <si>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</si>
  <si>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</si>
  <si>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</si>
  <si>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</si>
  <si>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</si>
  <si>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</si>
  <si>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</si>
  <si>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</si>
  <si>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</si>
  <si>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</si>
  <si>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</si>
  <si>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</si>
  <si>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</si>
  <si>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</si>
  <si>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</si>
  <si>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</si>
  <si>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</si>
  <si>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</si>
  <si>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</si>
  <si>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</si>
  <si>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</si>
  <si>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</si>
  <si>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</si>
  <si>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</si>
  <si>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</si>
  <si>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</si>
  <si>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</si>
  <si>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</si>
  <si>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</si>
  <si>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</si>
  <si>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</si>
  <si>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</si>
  <si>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</si>
  <si>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</si>
  <si>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</si>
  <si>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</si>
  <si>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</si>
  <si>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</si>
  <si>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</si>
  <si>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</si>
  <si>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</si>
  <si>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</si>
  <si>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</si>
  <si>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</si>
  <si>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</si>
  <si>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</si>
  <si>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</si>
  <si>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</si>
  <si>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</si>
  <si>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</si>
  <si>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</si>
  <si>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</si>
  <si>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</si>
  <si>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</si>
  <si>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</si>
  <si>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</si>
  <si>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</si>
  <si>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</si>
  <si>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</si>
  <si>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</si>
  <si>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</si>
  <si>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</si>
  <si>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</si>
  <si>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</si>
  <si>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</si>
  <si>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</si>
  <si>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</si>
  <si>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</si>
  <si>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</si>
  <si>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</si>
  <si>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</si>
  <si>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</si>
  <si>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</si>
  <si>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</si>
  <si>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</si>
  <si>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</si>
  <si>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</si>
  <si>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</si>
  <si>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</si>
  <si>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</si>
  <si>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</si>
  <si>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</si>
  <si>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</si>
  <si>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</si>
  <si>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</si>
  <si>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</si>
  <si>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</si>
  <si>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</si>
  <si>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</si>
  <si>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</si>
  <si>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</si>
  <si>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</si>
  <si>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</si>
  <si>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</si>
  <si>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</si>
  <si>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</si>
  <si>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</si>
  <si>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</si>
  <si>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</si>
  <si>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</si>
  <si>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</si>
  <si>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</si>
  <si>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</si>
  <si>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</si>
  <si>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</si>
  <si>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</si>
  <si>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</si>
  <si>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</si>
  <si>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</si>
  <si>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</si>
  <si>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</si>
  <si>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</si>
  <si>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</si>
  <si>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</si>
  <si>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</si>
  <si>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</si>
  <si>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</si>
  <si>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</si>
  <si>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</si>
  <si>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</si>
  <si>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</si>
  <si>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</si>
  <si>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</si>
  <si>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</si>
  <si>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</si>
  <si>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</si>
  <si>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</si>
  <si>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</si>
  <si>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</si>
  <si>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</si>
  <si>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</si>
  <si>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</si>
  <si>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</si>
  <si>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</si>
  <si>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</si>
  <si>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</si>
  <si>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</si>
  <si>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</si>
  <si>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</si>
  <si>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</si>
  <si>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</si>
  <si>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</si>
  <si>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</si>
  <si>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</si>
  <si>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</si>
  <si>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</si>
  <si>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</si>
  <si>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</si>
  <si>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</si>
  <si>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</si>
  <si>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</si>
  <si>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</si>
  <si>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</si>
  <si>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</si>
  <si>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</si>
  <si>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</si>
  <si>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</si>
  <si>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</si>
  <si>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</si>
  <si>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</si>
  <si>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</si>
  <si>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</si>
  <si>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</si>
  <si>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</si>
  <si>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</si>
  <si>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</si>
  <si>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</si>
  <si>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</si>
  <si>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</si>
  <si>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</si>
  <si>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</si>
  <si>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</si>
  <si>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</si>
  <si>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</si>
  <si>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</si>
  <si>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</si>
  <si>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</si>
  <si>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</si>
  <si>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</si>
  <si>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</si>
  <si>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</si>
  <si>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</si>
  <si>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</si>
  <si>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</si>
  <si>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</si>
  <si>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</si>
  <si>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</si>
  <si>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</si>
  <si>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</si>
  <si>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</si>
  <si>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</si>
  <si>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</si>
  <si>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</si>
  <si>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</si>
  <si>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</si>
  <si>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</si>
  <si>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</si>
  <si>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</si>
  <si>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</si>
  <si>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</si>
  <si>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</si>
  <si>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</si>
  <si>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</si>
  <si>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</si>
  <si>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</si>
  <si>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</si>
  <si>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</si>
  <si>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</si>
  <si>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</si>
  <si>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</si>
  <si>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</si>
  <si>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</si>
  <si>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</si>
  <si>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</si>
  <si>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</si>
  <si>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</si>
  <si>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</si>
  <si>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</si>
  <si>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</si>
  <si>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</si>
  <si>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</si>
  <si>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</si>
  <si>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</si>
  <si>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</si>
  <si>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</si>
  <si>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</si>
  <si>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</si>
  <si>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</si>
  <si>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</si>
  <si>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</si>
  <si>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</si>
  <si>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</si>
  <si>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</si>
  <si>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</si>
  <si>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</si>
  <si>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</si>
  <si>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</si>
  <si>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</si>
  <si>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</si>
  <si>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</si>
  <si>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</si>
  <si>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</si>
  <si>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</si>
  <si>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</si>
  <si>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</si>
  <si>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</si>
  <si>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</si>
  <si>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</si>
  <si>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</si>
  <si>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</si>
  <si>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</si>
  <si>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</si>
  <si>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</si>
  <si>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</si>
  <si>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</si>
  <si>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</si>
  <si>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</si>
  <si>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</si>
  <si>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</si>
  <si>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</si>
  <si>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</si>
  <si>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</si>
  <si>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</si>
  <si>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</si>
  <si>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</si>
  <si>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</si>
  <si>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</si>
  <si>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</si>
  <si>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</si>
  <si>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</si>
  <si>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</si>
  <si>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</si>
  <si>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</si>
  <si>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</si>
  <si>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</si>
  <si>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</si>
  <si>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</si>
  <si>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</si>
  <si>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</si>
  <si>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</si>
  <si>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</si>
  <si>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</si>
  <si>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</si>
  <si>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</si>
  <si>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</si>
  <si>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</si>
  <si>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</si>
  <si>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</si>
  <si>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</si>
  <si>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</si>
  <si>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</si>
  <si>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</si>
  <si>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</si>
  <si>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</si>
  <si>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</si>
  <si>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</si>
  <si>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</si>
  <si>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</si>
  <si>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</si>
  <si>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</si>
  <si>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</si>
  <si>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</si>
  <si>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</si>
  <si>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</si>
  <si>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</si>
  <si>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</si>
  <si>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</si>
  <si>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</si>
  <si>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</si>
  <si>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</si>
  <si>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</si>
  <si>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</si>
  <si>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</si>
  <si>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</si>
  <si>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</si>
  <si>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</si>
  <si>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</si>
  <si>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</si>
  <si>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</si>
  <si>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</si>
  <si>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</si>
  <si>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</si>
  <si>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</si>
  <si>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</si>
  <si>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</si>
  <si>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</si>
  <si>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</si>
  <si>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</si>
  <si>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</si>
  <si>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</si>
  <si>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</si>
  <si>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</si>
  <si>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</si>
  <si>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</si>
  <si>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</si>
  <si>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</si>
  <si>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</si>
  <si>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</si>
  <si>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</si>
  <si>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</si>
  <si>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</si>
  <si>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</si>
  <si>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</si>
  <si>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</si>
  <si>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</si>
  <si>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</si>
  <si>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</si>
  <si>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</si>
  <si>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</si>
  <si>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</si>
  <si>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</si>
  <si>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</si>
  <si>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</si>
  <si>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</si>
  <si>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</si>
  <si>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</si>
  <si>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</si>
  <si>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</si>
  <si>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</si>
  <si>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</si>
  <si>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</si>
  <si>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</si>
  <si>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</si>
  <si>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</si>
  <si>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</si>
  <si>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</si>
  <si>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</si>
  <si>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</si>
  <si>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</si>
  <si>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</si>
  <si>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</si>
  <si>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</si>
  <si>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</si>
  <si>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</si>
  <si>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</si>
  <si>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</si>
  <si>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</si>
  <si>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</si>
  <si>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</si>
  <si>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</si>
  <si>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</si>
  <si>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</si>
  <si>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</si>
  <si>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</si>
  <si>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</si>
  <si>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</si>
  <si>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</si>
  <si>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</si>
  <si>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</si>
  <si>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</si>
  <si>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</si>
  <si>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</si>
  <si>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</si>
  <si>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</si>
  <si>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</si>
  <si>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</si>
  <si>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</si>
  <si>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</si>
  <si>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</si>
  <si>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</si>
  <si>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</si>
  <si>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</si>
  <si>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</si>
  <si>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</si>
  <si>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</si>
  <si>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</si>
  <si>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</si>
  <si>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</si>
  <si>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</si>
  <si>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</si>
  <si>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</si>
  <si>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</si>
  <si>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</si>
  <si>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</si>
  <si>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</si>
  <si>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</si>
  <si>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</si>
  <si>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</si>
  <si>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</si>
  <si>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</si>
  <si>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</si>
  <si>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</si>
  <si>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</si>
  <si>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</si>
  <si>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</si>
  <si>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</si>
  <si>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</si>
  <si>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</si>
  <si>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</si>
  <si>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</si>
  <si>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</si>
  <si>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</si>
  <si>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</si>
  <si>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</si>
  <si>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</si>
  <si>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</si>
  <si>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</si>
  <si>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</si>
  <si>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</si>
  <si>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</si>
  <si>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</si>
  <si>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</si>
  <si>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</si>
  <si>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</si>
  <si>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</si>
  <si>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</si>
  <si>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</si>
  <si>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</si>
  <si>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</si>
  <si>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</si>
  <si>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</si>
  <si>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</si>
  <si>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</si>
  <si>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</si>
  <si>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</si>
  <si>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</si>
  <si>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</si>
  <si>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</si>
  <si>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</si>
  <si>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</si>
  <si>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</si>
  <si>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</si>
  <si>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</si>
  <si>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</si>
  <si>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</si>
  <si>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</si>
  <si>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</si>
  <si>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</si>
  <si>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</si>
  <si>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</si>
  <si>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</si>
  <si>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</si>
  <si>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</si>
  <si>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</si>
  <si>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</si>
  <si>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</si>
  <si>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</si>
  <si>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</si>
  <si>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</si>
  <si>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</si>
  <si>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</si>
  <si>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</si>
  <si>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</si>
  <si>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</si>
  <si>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</si>
  <si>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</si>
  <si>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</si>
  <si>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</si>
  <si>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</si>
  <si>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</si>
  <si>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</si>
  <si>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</si>
  <si>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</si>
  <si>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</si>
  <si>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</si>
  <si>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</si>
  <si>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</si>
  <si>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</si>
  <si>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</si>
  <si>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</si>
  <si>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</si>
  <si>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</si>
  <si>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</si>
  <si>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</si>
  <si>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</si>
  <si>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</si>
  <si>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</si>
  <si>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</si>
  <si>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</si>
  <si>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</si>
  <si>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</si>
  <si>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</si>
  <si>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</si>
  <si>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</si>
  <si>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</si>
  <si>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</si>
  <si>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</si>
  <si>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</si>
  <si>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</si>
  <si>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</si>
  <si>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</si>
  <si>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</si>
  <si>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</si>
  <si>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</si>
  <si>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</si>
  <si>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</si>
  <si>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</si>
  <si>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</si>
  <si>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</si>
  <si>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</si>
  <si>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</si>
  <si>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</si>
  <si>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</si>
  <si>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</si>
  <si>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</si>
  <si>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</si>
  <si>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</si>
  <si>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</si>
  <si>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</si>
  <si>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</si>
  <si>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</si>
  <si>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</si>
  <si>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</si>
  <si>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</si>
  <si>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</si>
  <si>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</si>
  <si>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</si>
  <si>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</si>
  <si>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</si>
  <si>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</si>
  <si>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</si>
  <si>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</si>
  <si>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</si>
  <si>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</si>
  <si>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</si>
  <si>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</si>
  <si>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</si>
  <si>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</si>
  <si>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</si>
  <si>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</si>
  <si>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</si>
  <si>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</si>
  <si>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</si>
  <si>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</si>
  <si>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</si>
  <si>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</si>
  <si>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</si>
  <si>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</si>
  <si>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</si>
  <si>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</si>
  <si>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</si>
  <si>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</si>
  <si>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</si>
  <si>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</si>
  <si>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</si>
  <si>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</si>
  <si>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</si>
  <si>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</si>
  <si>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</si>
  <si>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</si>
  <si>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</si>
  <si>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</si>
  <si>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</si>
  <si>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</si>
  <si>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</si>
  <si>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</si>
  <si>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</si>
  <si>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</si>
  <si>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</si>
  <si>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</si>
  <si>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</si>
  <si>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</si>
  <si>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</si>
  <si>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</si>
  <si>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</si>
  <si>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</si>
  <si>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</si>
  <si>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</si>
  <si>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</si>
  <si>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</si>
  <si>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</si>
  <si>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</si>
  <si>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</si>
  <si>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</si>
  <si>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</si>
  <si>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</si>
  <si>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</si>
  <si>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</si>
  <si>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</si>
  <si>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</si>
  <si>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</si>
  <si>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</si>
  <si>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</si>
  <si>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</si>
  <si>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</si>
  <si>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</si>
  <si>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</si>
  <si>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</si>
  <si>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</si>
  <si>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</si>
  <si>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</si>
  <si>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</si>
  <si>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</si>
  <si>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</si>
  <si>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</si>
  <si>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</si>
  <si>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</si>
  <si>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</si>
  <si>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</si>
  <si>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</si>
  <si>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</si>
  <si>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</si>
  <si>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</si>
  <si>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</si>
  <si>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</si>
  <si>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</si>
  <si>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</si>
  <si>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</si>
  <si>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</si>
  <si>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</si>
  <si>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</si>
  <si>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</si>
  <si>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</si>
  <si>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</si>
  <si>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</si>
  <si>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</si>
  <si>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</si>
  <si>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</si>
  <si>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</si>
  <si>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</si>
  <si>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</si>
  <si>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</si>
  <si>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</si>
  <si>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</si>
  <si>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</si>
  <si>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</si>
  <si>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</si>
  <si>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</si>
  <si>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</si>
  <si>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</si>
  <si>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</si>
  <si>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</si>
  <si>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</si>
  <si>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</si>
  <si>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</si>
  <si>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</si>
  <si>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</si>
  <si>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</si>
  <si>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</si>
  <si>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</si>
  <si>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</si>
  <si>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</si>
  <si>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</si>
  <si>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</si>
  <si>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</si>
  <si>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</si>
  <si>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</si>
  <si>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</si>
  <si>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</si>
  <si>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</si>
  <si>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</si>
  <si>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</si>
  <si>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</si>
  <si>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</si>
  <si>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</si>
  <si>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</si>
  <si>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</si>
  <si>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</si>
  <si>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</si>
  <si>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</si>
  <si>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</si>
  <si>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</si>
  <si>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</si>
  <si>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</si>
  <si>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</si>
  <si>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</si>
  <si>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</si>
  <si>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</si>
  <si>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</si>
  <si>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</si>
  <si>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</si>
  <si>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</si>
  <si>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</si>
  <si>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</si>
  <si>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</si>
  <si>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</si>
  <si>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</si>
  <si>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</si>
  <si>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</si>
  <si>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</si>
  <si>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</si>
  <si>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</si>
  <si>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</si>
  <si>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</si>
  <si>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</si>
  <si>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</si>
  <si>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</si>
  <si>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</si>
  <si>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</si>
  <si>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</si>
  <si>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</si>
  <si>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</si>
  <si>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</si>
  <si>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</si>
  <si>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</si>
  <si>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</si>
  <si>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</si>
  <si>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</si>
  <si>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</si>
  <si>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</si>
  <si>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</si>
  <si>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</si>
  <si>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</si>
  <si>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</si>
  <si>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</si>
  <si>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</si>
  <si>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</si>
  <si>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</si>
  <si>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</si>
  <si>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</si>
  <si>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</si>
  <si>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</si>
  <si>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</si>
  <si>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</si>
  <si>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</si>
  <si>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</si>
  <si>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</si>
  <si>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</si>
  <si>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</si>
  <si>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</si>
  <si>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</si>
  <si>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</si>
  <si>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</si>
  <si>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</si>
  <si>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</si>
  <si>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</si>
  <si>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</si>
  <si>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</si>
  <si>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</si>
  <si>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</si>
  <si>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</si>
  <si>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</si>
  <si>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</si>
  <si>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</si>
  <si>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</si>
  <si>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</si>
  <si>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</si>
  <si>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</si>
  <si>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</si>
  <si>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</si>
  <si>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</si>
  <si>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</si>
  <si>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</si>
  <si>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</si>
  <si>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</si>
  <si>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</si>
  <si>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</si>
  <si>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</si>
  <si>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</si>
  <si>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</si>
  <si>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</si>
  <si>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</si>
  <si>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</si>
  <si>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</si>
  <si>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</si>
  <si>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</si>
  <si>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</si>
  <si>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</si>
  <si>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</si>
  <si>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</si>
  <si>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</si>
  <si>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</si>
  <si>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</si>
  <si>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</si>
  <si>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</si>
  <si>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</si>
  <si>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</si>
  <si>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</si>
  <si>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</si>
  <si>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</si>
  <si>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</si>
  <si>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</si>
  <si>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</si>
  <si>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</si>
  <si>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</si>
  <si>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</si>
  <si>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</si>
  <si>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</si>
  <si>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</si>
  <si>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</si>
  <si>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</si>
  <si>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</si>
  <si>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</si>
  <si>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</si>
  <si>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</si>
  <si>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</si>
  <si>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</si>
  <si>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</si>
  <si>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</si>
  <si>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</si>
  <si>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</si>
  <si>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</si>
  <si>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</si>
  <si>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</si>
  <si>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</si>
  <si>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</si>
  <si>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</si>
  <si>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</si>
  <si>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</si>
  <si>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</si>
  <si>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</si>
  <si>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</si>
  <si>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</si>
  <si>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</si>
  <si>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</si>
  <si>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</si>
  <si>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</si>
  <si>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</si>
  <si>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</si>
  <si>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</si>
  <si>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</si>
  <si>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</si>
  <si>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</si>
  <si>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</si>
  <si>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</si>
  <si>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</si>
  <si>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</si>
  <si>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</si>
  <si>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</si>
  <si>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</si>
  <si>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</si>
  <si>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</si>
  <si>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</si>
  <si>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</si>
  <si>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</si>
  <si>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</si>
  <si>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</si>
  <si>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</si>
  <si>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</si>
  <si>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</si>
  <si>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</si>
  <si>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</si>
  <si>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</si>
  <si>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</si>
  <si>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</si>
  <si>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</si>
  <si>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</si>
  <si>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</si>
  <si>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</si>
  <si>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</si>
  <si>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</si>
  <si>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</si>
  <si>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</si>
  <si>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</si>
  <si>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</si>
  <si>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</si>
  <si>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</si>
  <si>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</si>
  <si>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</si>
  <si>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</si>
  <si>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</si>
  <si>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</si>
  <si>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</si>
  <si>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</si>
  <si>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</si>
  <si>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</si>
  <si>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</si>
  <si>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</si>
  <si>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</si>
  <si>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</si>
  <si>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</si>
  <si>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</si>
  <si>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</si>
  <si>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</si>
  <si>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</si>
  <si>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</si>
  <si>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</si>
  <si>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</si>
  <si>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</si>
  <si>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</si>
  <si>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</si>
  <si>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</si>
  <si>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</si>
  <si>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</si>
  <si>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</si>
  <si>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</si>
  <si>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</si>
  <si>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</si>
  <si>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</si>
  <si>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</si>
  <si>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</si>
  <si>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</si>
  <si>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</si>
  <si>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</si>
  <si>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</si>
  <si>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</si>
  <si>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</si>
  <si>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</si>
  <si>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</si>
  <si>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</si>
  <si>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</si>
  <si>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</si>
  <si>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</si>
  <si>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</si>
  <si>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</si>
  <si>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</si>
  <si>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</si>
  <si>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</si>
  <si>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</si>
  <si>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</si>
  <si>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</si>
  <si>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</si>
  <si>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</si>
  <si>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</si>
  <si>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</si>
  <si>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</si>
  <si>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</si>
  <si>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</si>
  <si>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</si>
  <si>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</si>
  <si>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</si>
  <si>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</si>
  <si>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</si>
  <si>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</si>
  <si>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</si>
  <si>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</si>
  <si>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</si>
  <si>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</si>
  <si>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</si>
  <si>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</si>
  <si>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</si>
  <si>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</si>
  <si>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</si>
  <si>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</si>
  <si>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</si>
  <si>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</si>
  <si>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</si>
  <si>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</si>
  <si>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</si>
  <si>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</si>
  <si>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</si>
  <si>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</si>
  <si>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</si>
  <si>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</si>
  <si>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</si>
  <si>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</si>
  <si>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</si>
  <si>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</si>
  <si>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</si>
  <si>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</si>
  <si>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</si>
  <si>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</si>
  <si>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</si>
  <si>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</si>
  <si>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</si>
  <si>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</si>
  <si>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</si>
  <si>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</si>
  <si>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</si>
  <si>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</si>
  <si>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</si>
  <si>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</si>
  <si>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</si>
  <si>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</si>
  <si>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</si>
  <si>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</si>
  <si>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</si>
  <si>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</si>
  <si>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</si>
  <si>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</si>
  <si>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</si>
  <si>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</si>
  <si>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</si>
  <si>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</si>
  <si>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</si>
  <si>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</si>
  <si>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</si>
  <si>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</si>
  <si>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</si>
  <si>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</si>
  <si>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</si>
  <si>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</si>
  <si>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</si>
  <si>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</si>
  <si>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</si>
  <si>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</si>
  <si>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</si>
  <si>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</si>
  <si>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</si>
  <si>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</si>
  <si>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</si>
  <si>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</si>
  <si>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</si>
  <si>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</si>
  <si>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</si>
  <si>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</si>
  <si>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</si>
  <si>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</si>
  <si>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</si>
  <si>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</si>
  <si>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</si>
  <si>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</si>
  <si>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</si>
  <si>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</si>
  <si>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</si>
  <si>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</si>
  <si>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</si>
  <si>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</si>
  <si>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</si>
  <si>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</si>
  <si>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</si>
  <si>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</si>
  <si>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</si>
  <si>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</si>
  <si>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</si>
  <si>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</si>
  <si>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</si>
  <si>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</si>
  <si>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</si>
  <si>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</si>
  <si>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</si>
  <si>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</si>
  <si>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</si>
  <si>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</si>
  <si>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</si>
  <si>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</si>
  <si>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</si>
  <si>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</si>
  <si>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</si>
  <si>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</si>
  <si>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</si>
  <si>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</si>
  <si>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</si>
  <si>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</si>
  <si>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</si>
  <si>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</si>
  <si>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</si>
  <si>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</si>
  <si>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</si>
  <si>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</si>
  <si>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</si>
  <si>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</si>
  <si>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</si>
  <si>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</si>
  <si>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</si>
  <si>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</si>
  <si>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</si>
  <si>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</si>
  <si>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</si>
  <si>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</si>
  <si>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</si>
  <si>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</si>
  <si>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</si>
  <si>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</si>
  <si>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</si>
  <si>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</si>
  <si>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</si>
  <si>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</si>
  <si>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</si>
  <si>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</si>
  <si>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</si>
  <si>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</si>
  <si>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</si>
  <si>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</si>
  <si>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</si>
  <si>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</si>
  <si>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</si>
  <si>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</si>
  <si>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</si>
  <si>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</si>
  <si>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</si>
  <si>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</si>
  <si>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</si>
  <si>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</si>
  <si>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</si>
  <si>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</si>
  <si>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</si>
  <si>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</si>
  <si>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</si>
  <si>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</si>
  <si>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</si>
  <si>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</si>
  <si>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</si>
  <si>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</si>
  <si>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</si>
  <si>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</si>
  <si>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</si>
  <si>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</si>
  <si>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</si>
  <si>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</si>
  <si>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</si>
  <si>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</si>
  <si>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</si>
  <si>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</si>
  <si>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</si>
  <si>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</si>
  <si>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</si>
  <si>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</si>
  <si>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</si>
  <si>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</si>
  <si>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</si>
  <si>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</si>
  <si>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</si>
  <si>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</si>
  <si>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</si>
  <si>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</si>
  <si>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</si>
  <si>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</si>
  <si>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</si>
  <si>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</si>
  <si>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</si>
  <si>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</si>
  <si>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</si>
  <si>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</si>
  <si>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</si>
  <si>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</si>
  <si>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</si>
  <si>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</si>
  <si>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</si>
  <si>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</si>
  <si>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</si>
  <si>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</si>
  <si>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</si>
  <si>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</si>
  <si>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</si>
  <si>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</si>
  <si>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</si>
  <si>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</si>
  <si>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</si>
  <si>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</si>
  <si>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</si>
  <si>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</si>
  <si>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</si>
  <si>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</si>
  <si>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</si>
  <si>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</si>
  <si>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</si>
  <si>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</si>
  <si>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</si>
  <si>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</si>
  <si>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</si>
  <si>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</si>
  <si>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</si>
  <si>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</si>
  <si>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</si>
  <si>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</si>
  <si>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</si>
  <si>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</si>
  <si>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</si>
  <si>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</si>
  <si>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</si>
  <si>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</si>
  <si>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</si>
  <si>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</si>
  <si>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</si>
  <si>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</si>
  <si>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</si>
  <si>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</si>
  <si>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</si>
  <si>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</si>
  <si>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</si>
  <si>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</si>
  <si>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</si>
  <si>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</si>
  <si>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</si>
  <si>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</si>
  <si>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</si>
  <si>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</si>
  <si>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</si>
  <si>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</si>
  <si>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</si>
  <si>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</si>
  <si>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</si>
  <si>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</si>
  <si>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</si>
  <si>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</si>
  <si>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</si>
  <si>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</si>
  <si>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</si>
  <si>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</si>
  <si>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</si>
  <si>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</si>
  <si>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</si>
  <si>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</si>
  <si>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</si>
  <si>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</si>
  <si>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</si>
  <si>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</si>
  <si>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</si>
  <si>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</si>
  <si>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</si>
  <si>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</si>
  <si>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</si>
  <si>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</si>
  <si>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</si>
  <si>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</si>
  <si>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</si>
  <si>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</si>
  <si>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</si>
  <si>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</si>
  <si>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</si>
  <si>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</si>
  <si>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</si>
  <si>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</si>
  <si>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</si>
  <si>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</si>
  <si>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</si>
  <si>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</si>
  <si>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</si>
  <si>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</si>
  <si>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</si>
  <si>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</si>
  <si>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</si>
  <si>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</si>
  <si>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</si>
  <si>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</si>
  <si>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</si>
  <si>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</si>
  <si>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</si>
  <si>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</si>
  <si>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</si>
  <si>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</si>
  <si>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</si>
  <si>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</si>
  <si>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</si>
  <si>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</si>
  <si>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</si>
  <si>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</si>
  <si>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</si>
  <si>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</si>
  <si>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</si>
  <si>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</si>
  <si>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</si>
  <si>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</si>
  <si>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</si>
  <si>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</si>
  <si>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</si>
  <si>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</si>
  <si>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</si>
  <si>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</si>
  <si>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</si>
  <si>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</si>
  <si>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</si>
  <si>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</si>
  <si>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</si>
  <si>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</si>
  <si>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</si>
  <si>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</si>
  <si>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</si>
  <si>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</si>
  <si>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</si>
  <si>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</si>
  <si>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</si>
  <si>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</si>
  <si>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</si>
  <si>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</si>
  <si>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</si>
  <si>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</si>
  <si>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</si>
  <si>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</si>
  <si>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</si>
  <si>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</si>
  <si>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</si>
  <si>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</si>
  <si>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</si>
  <si>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</si>
  <si>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</si>
  <si>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</si>
  <si>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</si>
  <si>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</si>
  <si>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</si>
  <si>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</si>
  <si>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</si>
  <si>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</si>
  <si>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</si>
  <si>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</si>
  <si>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</si>
  <si>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</si>
  <si>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</si>
  <si>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</si>
  <si>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</si>
  <si>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</si>
  <si>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</si>
  <si>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</si>
  <si>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</si>
  <si>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</si>
  <si>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</si>
  <si>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</si>
  <si>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</si>
  <si>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</si>
  <si>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</si>
  <si>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</si>
  <si>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</si>
  <si>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</si>
  <si>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</si>
  <si>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</si>
  <si>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</si>
  <si>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</si>
  <si>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</si>
  <si>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</si>
  <si>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</si>
  <si>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</si>
  <si>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</si>
  <si>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</si>
  <si>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</si>
  <si>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</si>
  <si>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</si>
  <si>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</si>
  <si>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</si>
  <si>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</si>
  <si>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</si>
  <si>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</si>
  <si>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</si>
  <si>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</si>
  <si>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</si>
  <si>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</si>
  <si>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</si>
  <si>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</si>
  <si>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</si>
  <si>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</si>
  <si>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</si>
  <si>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</si>
  <si>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</si>
  <si>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</si>
  <si>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</si>
  <si>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</si>
  <si>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</si>
  <si>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</si>
  <si>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</si>
  <si>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</si>
  <si>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</si>
  <si>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</si>
  <si>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</si>
  <si>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</si>
  <si>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</si>
  <si>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</si>
  <si>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</si>
  <si>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</si>
  <si>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</si>
  <si>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</si>
  <si>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</si>
  <si>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</si>
  <si>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</si>
  <si>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</si>
  <si>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</si>
  <si>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</si>
  <si>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</si>
  <si>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</si>
  <si>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</si>
  <si>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</si>
  <si>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</si>
  <si>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</si>
  <si>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</si>
  <si>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</si>
  <si>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</si>
  <si>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</si>
  <si>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</si>
  <si>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</si>
  <si>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</si>
  <si>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</si>
  <si>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</si>
  <si>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</si>
  <si>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</si>
  <si>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</si>
  <si>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</si>
  <si>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</si>
  <si>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</si>
  <si>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</si>
  <si>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</si>
  <si>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</si>
  <si>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</si>
  <si>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</si>
  <si>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</si>
  <si>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</si>
  <si>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</si>
  <si>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</si>
  <si>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</si>
  <si>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</si>
  <si>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</si>
  <si>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</si>
  <si>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</si>
  <si>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</si>
  <si>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</si>
  <si>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</si>
  <si>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</si>
  <si>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</si>
  <si>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</si>
  <si>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</si>
  <si>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</si>
  <si>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</si>
  <si>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</si>
  <si>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</si>
  <si>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</si>
  <si>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</si>
  <si>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</si>
  <si>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</si>
  <si>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</si>
  <si>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</si>
  <si>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</si>
  <si>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</si>
  <si>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</si>
  <si>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</si>
  <si>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</si>
  <si>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</si>
  <si>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</si>
  <si>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</si>
  <si>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</si>
  <si>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</si>
  <si>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</si>
  <si>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</si>
  <si>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</si>
  <si>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</si>
  <si>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</si>
  <si>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</si>
  <si>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</si>
  <si>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</si>
  <si>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</si>
  <si>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</si>
  <si>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</si>
  <si>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</si>
  <si>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</si>
  <si>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</si>
  <si>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</si>
  <si>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</si>
  <si>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</si>
  <si>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</si>
  <si>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</si>
  <si>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</si>
  <si>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</si>
  <si>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</si>
  <si>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</si>
  <si>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</si>
  <si>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</si>
  <si>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</si>
  <si>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</si>
  <si>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</si>
  <si>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</si>
  <si>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</si>
  <si>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</si>
  <si>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</si>
  <si>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</si>
  <si>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</si>
  <si>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</si>
  <si>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</si>
  <si>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</si>
  <si>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</si>
  <si>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</si>
  <si>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</si>
  <si>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</si>
  <si>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</si>
  <si>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</si>
  <si>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</si>
  <si>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</si>
  <si>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</si>
  <si>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</si>
  <si>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</si>
  <si>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</si>
  <si>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</si>
  <si>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</si>
  <si>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</si>
  <si>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</si>
  <si>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</si>
  <si>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</si>
  <si>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</si>
  <si>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</si>
  <si>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</si>
  <si>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</si>
  <si>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</si>
  <si>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</si>
  <si>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</si>
  <si>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</si>
  <si>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</si>
  <si>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</si>
  <si>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</si>
  <si>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</si>
  <si>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</si>
  <si>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</si>
  <si>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</si>
  <si>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</si>
  <si>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</si>
  <si>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</si>
  <si>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</si>
  <si>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</si>
  <si>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</si>
  <si>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</si>
  <si>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</si>
  <si>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</si>
  <si>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</si>
  <si>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</si>
  <si>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</si>
  <si>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</si>
  <si>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</si>
  <si>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</si>
  <si>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</si>
  <si>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</si>
  <si>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</si>
  <si>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</si>
  <si>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</si>
  <si>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</si>
  <si>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</si>
  <si>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</si>
  <si>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</si>
  <si>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</si>
  <si>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</si>
  <si>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</si>
  <si>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</si>
  <si>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</si>
  <si>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</si>
  <si>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</si>
  <si>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</si>
  <si>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</si>
  <si>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</si>
  <si>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</si>
  <si>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</si>
  <si>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</si>
  <si>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</si>
  <si>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</si>
  <si>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</si>
  <si>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</si>
  <si>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</si>
  <si>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</si>
  <si>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</si>
  <si>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</si>
  <si>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</si>
  <si>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</si>
  <si>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</si>
  <si>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</si>
  <si>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</si>
  <si>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</si>
  <si>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</si>
  <si>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</si>
  <si>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</si>
  <si>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</si>
  <si>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</si>
  <si>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</si>
  <si>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</si>
  <si>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</si>
  <si>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</si>
  <si>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</si>
  <si>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</si>
  <si>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</si>
  <si>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</si>
  <si>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</si>
  <si>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</si>
  <si>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</si>
  <si>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</si>
  <si>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</si>
  <si>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</si>
  <si>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</si>
  <si>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</si>
  <si>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</si>
  <si>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</si>
  <si>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</si>
  <si>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</si>
  <si>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</si>
  <si>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</si>
  <si>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</si>
  <si>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</si>
  <si>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</si>
  <si>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</si>
  <si>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</si>
  <si>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</si>
  <si>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</si>
  <si>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</si>
  <si>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</si>
  <si>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</si>
  <si>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</si>
  <si>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</si>
  <si>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</si>
  <si>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</si>
  <si>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</si>
  <si>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</si>
  <si>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</si>
  <si>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</si>
  <si>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</si>
  <si>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</si>
  <si>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</si>
  <si>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</si>
  <si>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</si>
  <si>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</si>
  <si>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</si>
  <si>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</si>
  <si>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</si>
  <si>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</si>
  <si>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</si>
  <si>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</si>
  <si>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</si>
  <si>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</si>
  <si>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</si>
  <si>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</si>
  <si>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</si>
  <si>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</si>
  <si>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</si>
  <si>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</si>
  <si>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</si>
  <si>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</si>
  <si>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</si>
  <si>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</si>
  <si>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</si>
  <si>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</si>
  <si>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</si>
  <si>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</si>
  <si>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</si>
  <si>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</si>
  <si>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</si>
  <si>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</si>
  <si>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</si>
  <si>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</si>
  <si>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</si>
  <si>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</si>
  <si>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</si>
  <si>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</si>
  <si>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</si>
  <si>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</si>
  <si>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</si>
  <si>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</si>
  <si>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</si>
  <si>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</si>
  <si>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</si>
  <si>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</si>
  <si>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</si>
  <si>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</si>
  <si>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</si>
  <si>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</si>
  <si>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</si>
  <si>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</si>
  <si>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</si>
  <si>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</si>
  <si>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</si>
  <si>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</si>
  <si>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</si>
  <si>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</si>
  <si>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</si>
  <si>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</si>
  <si>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</si>
  <si>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</si>
  <si>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</si>
  <si>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</si>
  <si>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</si>
  <si>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</si>
  <si>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</si>
  <si>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</si>
  <si>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</si>
  <si>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</si>
  <si>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</si>
  <si>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</si>
  <si>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</si>
  <si>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</si>
  <si>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</si>
  <si>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</si>
  <si>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</si>
  <si>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</si>
  <si>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</si>
  <si>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</si>
  <si>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</si>
  <si>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</si>
  <si>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</si>
  <si>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</si>
  <si>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</si>
  <si>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</si>
  <si>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</si>
  <si>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</si>
  <si>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</si>
  <si>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</si>
  <si>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</si>
  <si>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</si>
  <si>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</si>
  <si>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</si>
  <si>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</si>
  <si>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</si>
  <si>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</si>
  <si>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</si>
  <si>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</si>
  <si>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</si>
  <si>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</si>
  <si>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</si>
  <si>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</si>
  <si>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</si>
  <si>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</si>
  <si>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</si>
  <si>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</si>
  <si>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</si>
  <si>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</si>
  <si>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</si>
  <si>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</si>
  <si>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</si>
  <si>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</si>
  <si>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</si>
  <si>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</si>
  <si>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</si>
  <si>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</si>
  <si>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</si>
  <si>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</si>
  <si>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</si>
  <si>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</si>
  <si>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</si>
  <si>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</si>
  <si>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</si>
  <si>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</si>
  <si>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</si>
  <si>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</si>
  <si>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</si>
  <si>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</si>
  <si>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</si>
  <si>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</si>
  <si>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</si>
  <si>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</si>
  <si>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</si>
  <si>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</si>
  <si>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</si>
  <si>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</si>
  <si>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</si>
  <si>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</si>
  <si>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</si>
  <si>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</si>
  <si>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</si>
  <si>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</si>
  <si>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</si>
  <si>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</si>
  <si>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</si>
  <si>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</si>
  <si>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</si>
  <si>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</si>
  <si>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</si>
  <si>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</si>
  <si>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</si>
  <si>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</si>
  <si>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</si>
  <si>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</si>
  <si>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</si>
  <si>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</si>
  <si>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</si>
  <si>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</si>
  <si>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</si>
  <si>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</si>
  <si>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</si>
  <si>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</si>
  <si>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</si>
  <si>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</si>
  <si>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</si>
  <si>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</si>
  <si>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</si>
  <si>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</si>
  <si>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</si>
  <si>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</si>
  <si>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</si>
  <si>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</si>
  <si>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</si>
  <si>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</si>
  <si>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</si>
  <si>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</si>
  <si>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</si>
  <si>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</si>
  <si>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</si>
  <si>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</si>
  <si>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</si>
  <si>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</si>
  <si>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</si>
  <si>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</si>
  <si>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</si>
  <si>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</si>
  <si>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</si>
  <si>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</si>
  <si>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</si>
  <si>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</si>
  <si>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</si>
  <si>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</si>
  <si>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</si>
  <si>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</si>
  <si>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</si>
  <si>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</si>
  <si>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</si>
  <si>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</si>
  <si>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</si>
  <si>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</si>
  <si>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</si>
  <si>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</si>
  <si>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</si>
  <si>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</si>
  <si>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</si>
  <si>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</si>
  <si>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</si>
  <si>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</si>
  <si>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</si>
  <si>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</si>
  <si>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</si>
  <si>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</si>
  <si>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</si>
  <si>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</si>
  <si>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</si>
  <si>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</si>
  <si>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</si>
  <si>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</si>
  <si>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</si>
  <si>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</si>
  <si>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</si>
  <si>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</si>
  <si>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</si>
  <si>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</si>
  <si>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</si>
  <si>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</si>
  <si>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</si>
  <si>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</si>
  <si>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</si>
  <si>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</si>
  <si>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</si>
  <si>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</si>
  <si>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</si>
  <si>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</si>
  <si>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</si>
  <si>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</si>
  <si>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</si>
  <si>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</si>
  <si>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</si>
  <si>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</si>
  <si>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</si>
  <si>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</si>
  <si>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</si>
  <si>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</si>
  <si>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</si>
  <si>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</si>
  <si>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</si>
  <si>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</si>
  <si>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</si>
  <si>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</si>
  <si>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</si>
  <si>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</si>
  <si>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</si>
  <si>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</si>
  <si>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</si>
  <si>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</si>
  <si>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</si>
  <si>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</si>
  <si>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</si>
  <si>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</si>
  <si>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</si>
  <si>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</si>
  <si>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</si>
  <si>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</si>
  <si>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</si>
  <si>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</si>
  <si>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</si>
  <si>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</si>
  <si>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</si>
  <si>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</si>
  <si>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</si>
  <si>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</si>
  <si>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</si>
  <si>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</si>
  <si>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</si>
  <si>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</si>
  <si>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</si>
  <si>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</si>
  <si>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</si>
  <si>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</si>
  <si>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</si>
  <si>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</si>
  <si>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</si>
  <si>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</si>
  <si>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</si>
  <si>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</si>
  <si>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</si>
  <si>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</si>
  <si>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</si>
  <si>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</si>
  <si>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</si>
  <si>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</si>
  <si>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</si>
  <si>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</si>
  <si>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</si>
  <si>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</si>
  <si>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</si>
  <si>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</si>
  <si>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</si>
  <si>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</si>
  <si>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</si>
  <si>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</si>
  <si>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</si>
  <si>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</si>
  <si>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</si>
  <si>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</si>
  <si>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</si>
  <si>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</si>
  <si>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</si>
  <si>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</si>
  <si>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</si>
  <si>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</si>
  <si>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</si>
  <si>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</si>
  <si>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</si>
  <si>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</si>
  <si>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</si>
  <si>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</si>
  <si>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</si>
  <si>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</si>
  <si>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</si>
  <si>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</si>
  <si>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</si>
  <si>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</si>
  <si>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</si>
  <si>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</si>
  <si>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</si>
  <si>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</si>
  <si>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</si>
  <si>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</si>
  <si>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</si>
  <si>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</si>
  <si>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</si>
  <si>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</si>
  <si>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</si>
  <si>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</si>
  <si>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</si>
  <si>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</si>
  <si>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</si>
  <si>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</si>
  <si>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</si>
  <si>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</si>
  <si>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</si>
  <si>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</si>
  <si>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</si>
  <si>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</si>
  <si>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</si>
  <si>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</si>
  <si>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</si>
  <si>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</si>
  <si>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</si>
  <si>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</si>
  <si>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</si>
  <si>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</si>
  <si>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</si>
  <si>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</si>
  <si>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</si>
  <si>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</si>
  <si>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</si>
  <si>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</si>
  <si>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</si>
  <si>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</si>
  <si>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</si>
  <si>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</si>
  <si>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</si>
  <si>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</si>
  <si>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</si>
  <si>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</si>
  <si>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</si>
  <si>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</si>
  <si>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</si>
  <si>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</si>
  <si>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</si>
  <si>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</si>
  <si>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</si>
  <si>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</si>
  <si>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</si>
  <si>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</si>
  <si>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</si>
  <si>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</si>
  <si>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</si>
  <si>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</si>
  <si>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</si>
  <si>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</si>
  <si>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</si>
  <si>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</si>
  <si>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</si>
  <si>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</si>
  <si>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</si>
  <si>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</si>
  <si>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</si>
  <si>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</si>
  <si>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</si>
  <si>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</si>
  <si>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</si>
  <si>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</si>
  <si>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</si>
  <si>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</si>
  <si>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</si>
  <si>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</si>
  <si>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</si>
  <si>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</si>
  <si>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</si>
  <si>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</si>
  <si>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</si>
  <si>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</si>
  <si>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</si>
  <si>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</si>
  <si>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</si>
  <si>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</si>
  <si>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</si>
  <si>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</si>
  <si>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</si>
  <si>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</si>
  <si>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</si>
  <si>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</si>
  <si>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</si>
  <si>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</si>
  <si>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</si>
  <si>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</si>
  <si>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</si>
  <si>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</si>
  <si>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</si>
  <si>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</si>
  <si>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</si>
  <si>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</si>
  <si>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</si>
  <si>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</si>
  <si>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</si>
  <si>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</si>
  <si>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</si>
  <si>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</si>
  <si>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</si>
  <si>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</si>
  <si>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</si>
  <si>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</si>
  <si>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</si>
  <si>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</si>
  <si>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</si>
  <si>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</si>
  <si>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</si>
  <si>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</si>
  <si>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</si>
  <si>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</si>
  <si>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</si>
  <si>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</si>
  <si>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</si>
  <si>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</si>
  <si>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</si>
  <si>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</si>
  <si>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</si>
  <si>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</si>
  <si>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</si>
  <si>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</si>
  <si>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</si>
  <si>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</si>
  <si>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</si>
  <si>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</si>
  <si>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</si>
  <si>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</si>
  <si>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</si>
  <si>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</si>
  <si>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</si>
  <si>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</si>
  <si>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</si>
  <si>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</si>
  <si>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</si>
  <si>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</si>
  <si>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</si>
  <si>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</si>
  <si>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</si>
  <si>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</si>
  <si>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</si>
  <si>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</si>
  <si>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</si>
  <si>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</si>
  <si>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</si>
  <si>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</si>
  <si>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</si>
  <si>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</si>
  <si>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</si>
  <si>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</si>
  <si>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</si>
  <si>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</si>
  <si>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</si>
  <si>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</si>
  <si>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</si>
  <si>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</si>
  <si>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</si>
  <si>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</si>
  <si>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</si>
  <si>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</si>
  <si>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</si>
  <si>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</si>
  <si>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</si>
  <si>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</si>
  <si>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</si>
  <si>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</si>
  <si>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</si>
  <si>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</si>
  <si>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</si>
  <si>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</si>
  <si>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</si>
  <si>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</si>
  <si>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</si>
  <si>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</si>
  <si>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</si>
  <si>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</si>
  <si>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</si>
  <si>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</si>
  <si>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</si>
  <si>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</si>
  <si>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</si>
  <si>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</si>
  <si>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</si>
  <si>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</si>
  <si>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</si>
  <si>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</si>
  <si>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</si>
  <si>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</si>
  <si>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</si>
  <si>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</si>
  <si>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</si>
  <si>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</si>
  <si>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</si>
  <si>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</si>
  <si>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</si>
  <si>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</si>
  <si>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</si>
  <si>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</si>
  <si>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</si>
  <si>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</si>
  <si>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</si>
  <si>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</si>
  <si>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</si>
  <si>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</si>
  <si>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</si>
  <si>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</si>
  <si>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</si>
  <si>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</si>
  <si>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</si>
  <si>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</si>
  <si>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</si>
  <si>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</si>
  <si>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</si>
  <si>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</si>
  <si>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</si>
  <si>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</si>
  <si>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</si>
  <si>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</si>
  <si>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</si>
  <si>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</si>
  <si>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</si>
  <si>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</si>
  <si>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</si>
  <si>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</si>
  <si>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</si>
  <si>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</si>
  <si>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</si>
  <si>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</si>
  <si>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</si>
  <si>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</si>
  <si>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</si>
  <si>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</si>
  <si>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</si>
  <si>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</si>
  <si>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</si>
  <si>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</si>
  <si>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</si>
  <si>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</si>
  <si>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</si>
  <si>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</si>
  <si>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</si>
  <si>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</si>
  <si>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</si>
  <si>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</si>
  <si>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</si>
  <si>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</si>
  <si>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</si>
  <si>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</si>
  <si>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</si>
  <si>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</si>
  <si>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</si>
  <si>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</si>
  <si>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</si>
  <si>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</si>
  <si>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</si>
  <si>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</si>
  <si>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</si>
  <si>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</si>
  <si>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</si>
  <si>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</si>
  <si>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</si>
  <si>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</si>
  <si>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</si>
  <si>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</si>
  <si>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</si>
  <si>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</si>
  <si>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</si>
  <si>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</si>
  <si>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</si>
  <si>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</si>
  <si>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</si>
  <si>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</si>
  <si>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</si>
  <si>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</si>
  <si>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</si>
  <si>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</si>
  <si>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</si>
  <si>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</si>
  <si>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</si>
  <si>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</si>
  <si>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</si>
  <si>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</si>
  <si>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</si>
  <si>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</si>
  <si>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</si>
  <si>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</si>
  <si>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</si>
  <si>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</si>
  <si>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</si>
  <si>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</si>
  <si>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</si>
  <si>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</si>
  <si>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</si>
  <si>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</si>
  <si>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</si>
  <si>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</si>
  <si>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</si>
  <si>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</si>
  <si>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</si>
  <si>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</si>
  <si>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</si>
  <si>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</si>
  <si>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</si>
  <si>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</si>
  <si>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</si>
  <si>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</si>
  <si>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</si>
  <si>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</si>
  <si>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</si>
  <si>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</si>
  <si>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</si>
  <si>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</si>
  <si>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</si>
  <si>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</si>
  <si>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</si>
  <si>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</si>
  <si>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</si>
  <si>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</si>
  <si>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</si>
  <si>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</si>
  <si>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</si>
  <si>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</si>
  <si>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</si>
  <si>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</si>
  <si>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</si>
  <si>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</si>
  <si>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</si>
  <si>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</si>
  <si>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</si>
  <si>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</si>
  <si>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</si>
  <si>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</si>
  <si>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</si>
  <si>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</si>
  <si>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</si>
  <si>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</si>
  <si>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</si>
  <si>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</si>
  <si>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</si>
  <si>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</si>
  <si>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</si>
  <si>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</si>
  <si>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</si>
  <si>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</si>
  <si>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</si>
  <si>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</si>
  <si>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</si>
  <si>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</si>
  <si>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</si>
  <si>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</si>
  <si>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</si>
  <si>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</si>
  <si>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</si>
  <si>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</si>
  <si>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</si>
  <si>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</si>
  <si>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</si>
  <si>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</si>
  <si>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</si>
  <si>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</si>
  <si>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</si>
  <si>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</si>
  <si>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</si>
  <si>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</si>
  <si>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</si>
  <si>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</si>
  <si>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</si>
  <si>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</si>
  <si>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</si>
  <si>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</si>
  <si>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</si>
  <si>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</si>
  <si>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</si>
  <si>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</si>
  <si>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</si>
  <si>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</si>
  <si>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</si>
  <si>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</si>
  <si>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</si>
  <si>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</si>
  <si>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</si>
  <si>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</si>
  <si>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</si>
  <si>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</si>
  <si>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</si>
  <si>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</si>
  <si>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</si>
  <si>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</si>
  <si>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</si>
  <si>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</si>
  <si>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</si>
  <si>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</si>
  <si>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</si>
  <si>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</si>
  <si>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</si>
  <si>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</si>
  <si>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</si>
  <si>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</si>
  <si>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</si>
  <si>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</si>
  <si>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</si>
  <si>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</si>
  <si>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</si>
  <si>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</si>
  <si>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</si>
  <si>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</si>
  <si>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</si>
  <si>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</si>
  <si>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</si>
  <si>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</si>
  <si>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</si>
  <si>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</si>
  <si>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</si>
  <si>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</si>
  <si>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</si>
  <si>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</si>
  <si>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</si>
  <si>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</si>
  <si>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</si>
  <si>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</si>
  <si>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</si>
  <si>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</si>
  <si>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</si>
  <si>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</si>
  <si>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</si>
  <si>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</si>
  <si>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</si>
  <si>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</si>
  <si>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</si>
  <si>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</si>
  <si>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</si>
  <si>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</si>
  <si>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</si>
  <si>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</si>
  <si>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</si>
  <si>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</si>
  <si>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</si>
  <si>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</si>
  <si>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</si>
  <si>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</si>
  <si>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</si>
  <si>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</si>
  <si>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</si>
  <si>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</si>
  <si>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</si>
  <si>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</si>
  <si>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</si>
  <si>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</si>
  <si>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</si>
  <si>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</si>
  <si>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</si>
  <si>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</si>
  <si>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</si>
  <si>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</si>
  <si>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</si>
  <si>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</si>
  <si>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</si>
  <si>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</si>
  <si>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</si>
  <si>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</si>
  <si>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</si>
  <si>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</si>
  <si>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</si>
  <si>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</si>
  <si>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</si>
  <si>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</si>
  <si>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</si>
  <si>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</si>
  <si>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</si>
  <si>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</si>
  <si>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</si>
  <si>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</si>
  <si>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</si>
  <si>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</si>
  <si>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</si>
  <si>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</si>
  <si>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</si>
  <si>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</si>
  <si>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</si>
  <si>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</si>
  <si>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</si>
  <si>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</si>
  <si>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</si>
  <si>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</si>
  <si>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</si>
  <si>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</si>
  <si>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</si>
  <si>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</si>
  <si>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</si>
  <si>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</si>
  <si>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</si>
  <si>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</si>
  <si>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</si>
  <si>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</si>
  <si>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</si>
  <si>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</si>
  <si>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</si>
  <si>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</si>
  <si>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</si>
  <si>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</si>
  <si>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</si>
  <si>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</si>
  <si>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</si>
  <si>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</si>
  <si>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</si>
  <si>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</si>
  <si>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</si>
  <si>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</si>
  <si>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</si>
  <si>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</si>
  <si>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</si>
  <si>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</si>
  <si>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</si>
  <si>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</si>
  <si>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</si>
  <si>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</si>
  <si>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</si>
  <si>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</si>
  <si>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</si>
  <si>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</si>
  <si>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</si>
  <si>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</si>
  <si>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</si>
  <si>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</si>
  <si>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</si>
  <si>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</si>
  <si>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</si>
  <si>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</si>
  <si>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</si>
  <si>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</si>
  <si>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</si>
  <si>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</si>
  <si>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</si>
  <si>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</si>
  <si>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</si>
  <si>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</si>
  <si>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</si>
  <si>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</si>
  <si>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</si>
  <si>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</si>
  <si>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</si>
  <si>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</si>
  <si>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</si>
  <si>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</si>
  <si>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</si>
  <si>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</si>
  <si>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</si>
  <si>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</si>
  <si>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</si>
  <si>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</si>
  <si>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</si>
  <si>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</si>
  <si>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</si>
  <si>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</si>
  <si>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</si>
  <si>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</si>
  <si>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</si>
  <si>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</si>
  <si>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</si>
  <si>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</si>
  <si>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</si>
  <si>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</si>
  <si>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</si>
  <si>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</si>
  <si>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</si>
  <si>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</si>
  <si>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</si>
  <si>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</si>
  <si>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</si>
  <si>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</si>
  <si>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</si>
  <si>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</si>
  <si>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</si>
  <si>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</si>
  <si>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</si>
  <si>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</si>
  <si>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</si>
  <si>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</si>
  <si>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</si>
  <si>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</si>
  <si>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</si>
  <si>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</si>
  <si>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</si>
  <si>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</si>
  <si>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</si>
  <si>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</si>
  <si>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</si>
  <si>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</si>
  <si>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</si>
  <si>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</si>
  <si>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</si>
  <si>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</si>
  <si>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</si>
  <si>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</si>
  <si>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</si>
  <si>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</si>
  <si>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</si>
  <si>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</si>
  <si>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</si>
  <si>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</si>
  <si>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</si>
  <si>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</si>
  <si>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</si>
  <si>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</si>
  <si>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</si>
  <si>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</si>
  <si>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</si>
  <si>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</si>
  <si>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</si>
  <si>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</si>
  <si>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</si>
  <si>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</si>
  <si>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</si>
  <si>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</si>
  <si>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</si>
  <si>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</si>
  <si>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</si>
  <si>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</si>
  <si>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</si>
  <si>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</si>
  <si>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</si>
  <si>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</si>
  <si>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</si>
  <si>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</si>
  <si>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</si>
  <si>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</si>
  <si>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</si>
  <si>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</si>
  <si>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</si>
  <si>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</si>
  <si>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</si>
  <si>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</si>
  <si>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</si>
  <si>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</si>
  <si>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</si>
  <si>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</si>
  <si>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</si>
  <si>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</si>
  <si>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</si>
  <si>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</si>
  <si>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</si>
  <si>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</si>
  <si>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</si>
  <si>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</si>
  <si>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</si>
  <si>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</si>
  <si>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</si>
  <si>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</si>
  <si>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</si>
  <si>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</si>
  <si>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</si>
  <si>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</si>
  <si>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</si>
  <si>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</si>
  <si>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</si>
  <si>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</si>
  <si>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</si>
  <si>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</si>
  <si>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</si>
  <si>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</si>
  <si>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</si>
  <si>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</si>
  <si>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</si>
  <si>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</si>
  <si>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</si>
  <si>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</si>
  <si>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</si>
  <si>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</si>
  <si>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</si>
  <si>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</si>
  <si>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</si>
  <si>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</si>
  <si>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</si>
  <si>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</si>
  <si>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</si>
  <si>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</si>
  <si>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</si>
  <si>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</si>
  <si>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</si>
  <si>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</si>
  <si>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</si>
  <si>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</si>
  <si>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</si>
  <si>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</si>
  <si>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</si>
  <si>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</si>
  <si>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</si>
  <si>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</si>
  <si>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</si>
  <si>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</si>
  <si>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</si>
  <si>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</si>
  <si>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</si>
  <si>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</si>
  <si>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</si>
  <si>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</si>
  <si>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</si>
  <si>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</si>
  <si>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</si>
  <si>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</si>
  <si>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</si>
  <si>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</si>
  <si>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</si>
  <si>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</si>
  <si>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</si>
  <si>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</si>
  <si>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</si>
  <si>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</si>
  <si>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</si>
  <si>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</si>
  <si>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</si>
  <si>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</si>
  <si>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</si>
  <si>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</si>
  <si>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</si>
  <si>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</si>
  <si>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</si>
  <si>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</si>
  <si>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</si>
  <si>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</si>
  <si>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</si>
  <si>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</si>
  <si>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</si>
  <si>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</si>
  <si>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</si>
  <si>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</si>
  <si>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</si>
  <si>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</si>
  <si>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</si>
  <si>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</si>
  <si>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</si>
  <si>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</si>
  <si>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</si>
  <si>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</si>
  <si>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</si>
  <si>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</si>
  <si>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</si>
  <si>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</si>
  <si>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</si>
  <si>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</si>
  <si>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</si>
  <si>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</si>
  <si>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</si>
  <si>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</si>
  <si>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</si>
  <si>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</si>
  <si>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</si>
  <si>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</si>
  <si>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</si>
  <si>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</si>
  <si>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</si>
  <si>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</si>
  <si>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</si>
  <si>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</si>
  <si>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</si>
  <si>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</si>
  <si>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</si>
  <si>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</si>
  <si>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</si>
  <si>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</si>
  <si>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</si>
  <si>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</si>
  <si>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</si>
  <si>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</si>
  <si>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</si>
  <si>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</si>
  <si>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</si>
  <si>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</si>
  <si>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</si>
  <si>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</si>
  <si>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</si>
  <si>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</si>
  <si>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</si>
  <si>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</si>
  <si>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</si>
  <si>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</si>
  <si>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</si>
  <si>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</si>
  <si>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</si>
  <si>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</si>
  <si>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</si>
  <si>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</si>
  <si>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</si>
  <si>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</si>
  <si>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</si>
  <si>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</si>
  <si>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</si>
  <si>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</si>
  <si>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</si>
  <si>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</si>
  <si>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</si>
  <si>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</si>
  <si>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</si>
  <si>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</si>
  <si>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</si>
  <si>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</si>
  <si>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</si>
  <si>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</si>
  <si>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</si>
  <si>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</si>
  <si>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</si>
  <si>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</si>
  <si>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</si>
  <si>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</si>
  <si>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</si>
  <si>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</si>
  <si>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</si>
  <si>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</si>
  <si>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</si>
  <si>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</si>
  <si>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</si>
  <si>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</si>
  <si>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</si>
  <si>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</si>
  <si>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</si>
  <si>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</si>
  <si>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</si>
  <si>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</si>
  <si>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</si>
  <si>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</si>
  <si>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</si>
  <si>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</si>
  <si>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</si>
  <si>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</si>
  <si>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</si>
  <si>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</si>
  <si>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</si>
  <si>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</si>
  <si>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</si>
  <si>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</si>
  <si>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</si>
  <si>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</si>
  <si>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</si>
  <si>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</si>
  <si>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</si>
  <si>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</si>
  <si>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</si>
  <si>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</si>
  <si>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</si>
  <si>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</si>
  <si>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</si>
  <si>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</si>
  <si>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</si>
  <si>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</si>
  <si>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</si>
  <si>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</si>
  <si>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</si>
  <si>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</si>
  <si>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</si>
  <si>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</si>
  <si>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</si>
  <si>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</si>
  <si>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</si>
  <si>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</si>
  <si>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</si>
  <si>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</si>
  <si>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</si>
  <si>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</si>
  <si>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</si>
  <si>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</si>
  <si>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</si>
  <si>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</si>
  <si>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</si>
  <si>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</si>
  <si>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</si>
  <si>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</si>
  <si>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</si>
  <si>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</si>
  <si>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</si>
  <si>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</si>
  <si>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</si>
  <si>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</si>
  <si>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</si>
  <si>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</si>
  <si>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</si>
  <si>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</si>
  <si>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</si>
  <si>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</si>
  <si>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</si>
  <si>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</si>
  <si>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</si>
  <si>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</si>
  <si>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</si>
  <si>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</si>
  <si>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</si>
  <si>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</si>
  <si>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</si>
  <si>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</si>
  <si>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</si>
  <si>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</si>
  <si>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</si>
  <si>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</si>
  <si>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</si>
  <si>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</si>
  <si>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</si>
  <si>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</si>
  <si>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</si>
  <si>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</si>
  <si>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</si>
  <si>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</si>
  <si>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</si>
  <si>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</si>
  <si>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</si>
  <si>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</si>
  <si>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</si>
  <si>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</si>
  <si>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</si>
  <si>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</si>
  <si>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</si>
  <si>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</si>
  <si>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</si>
  <si>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</si>
  <si>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</si>
  <si>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</si>
  <si>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</si>
  <si>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</si>
  <si>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</si>
  <si>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</si>
  <si>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</si>
  <si>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</si>
  <si>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</si>
  <si>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</si>
  <si>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</si>
  <si>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</si>
  <si>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</si>
  <si>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</si>
  <si>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</si>
  <si>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</si>
  <si>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</si>
  <si>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</si>
  <si>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</si>
  <si>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</si>
  <si>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</si>
  <si>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</si>
  <si>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</si>
  <si>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</si>
  <si>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</si>
  <si>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</si>
  <si>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</si>
  <si>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</si>
  <si>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</si>
  <si>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</si>
  <si>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</si>
  <si>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</si>
  <si>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</si>
  <si>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</si>
  <si>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</si>
  <si>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</si>
  <si>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</si>
  <si>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</si>
  <si>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</si>
  <si>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</si>
  <si>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</si>
  <si>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</si>
  <si>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</si>
  <si>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</si>
  <si>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</si>
  <si>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</si>
  <si>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</si>
  <si>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</si>
  <si>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</si>
  <si>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</si>
  <si>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</si>
  <si>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</si>
  <si>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</si>
  <si>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</si>
  <si>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</si>
  <si>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</si>
  <si>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</si>
  <si>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</si>
  <si>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</si>
  <si>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</si>
  <si>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</si>
  <si>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</si>
  <si>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</si>
  <si>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</si>
  <si>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</si>
  <si>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</si>
  <si>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</si>
  <si>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</si>
  <si>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</si>
  <si>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</si>
  <si>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</si>
  <si>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</si>
  <si>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</si>
  <si>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</si>
  <si>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</si>
  <si>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</si>
  <si>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</si>
  <si>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</si>
  <si>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</si>
  <si>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</si>
  <si>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</si>
  <si>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</si>
  <si>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</si>
  <si>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</si>
  <si>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</si>
  <si>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</si>
  <si>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</si>
  <si>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</si>
  <si>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</si>
  <si>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</si>
  <si>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</si>
  <si>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</si>
  <si>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</si>
  <si>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</si>
  <si>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</si>
  <si>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</si>
  <si>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</si>
  <si>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</si>
  <si>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</si>
  <si>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</si>
  <si>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</si>
  <si>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</si>
  <si>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</si>
  <si>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</si>
  <si>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</si>
  <si>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</si>
  <si>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</si>
  <si>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</si>
  <si>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</si>
  <si>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</si>
  <si>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</si>
  <si>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</si>
  <si>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</si>
  <si>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</si>
  <si>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</si>
  <si>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</si>
  <si>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</si>
  <si>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</si>
  <si>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</si>
  <si>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</si>
  <si>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</si>
  <si>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</si>
  <si>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</si>
  <si>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</si>
  <si>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</si>
  <si>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</si>
  <si>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</si>
  <si>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</si>
  <si>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</si>
  <si>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</si>
  <si>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</si>
  <si>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</si>
  <si>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</si>
  <si>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</si>
  <si>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</si>
  <si>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</si>
  <si>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</si>
  <si>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</si>
  <si>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</si>
  <si>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</si>
  <si>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</si>
  <si>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</si>
  <si>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</si>
  <si>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</si>
  <si>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</si>
  <si>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</si>
  <si>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</si>
  <si>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</si>
  <si>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</si>
  <si>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</si>
  <si>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</si>
  <si>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</si>
  <si>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</si>
  <si>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</si>
  <si>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</si>
  <si>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</si>
  <si>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</si>
  <si>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</si>
  <si>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</si>
  <si>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</si>
  <si>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</si>
  <si>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</si>
  <si>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</si>
  <si>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</si>
  <si>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</si>
  <si>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</si>
  <si>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</si>
  <si>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</si>
  <si>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</si>
  <si>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</si>
  <si>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</si>
  <si>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</si>
  <si>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</si>
  <si>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</si>
  <si>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</si>
  <si>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</si>
  <si>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</si>
  <si>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</si>
  <si>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</si>
  <si>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</si>
  <si>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</si>
  <si>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</si>
  <si>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</si>
  <si>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</si>
  <si>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</si>
  <si>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</si>
  <si>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</si>
  <si>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</si>
  <si>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</si>
  <si>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</si>
  <si>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</si>
  <si>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</si>
  <si>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</si>
  <si>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</si>
  <si>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</si>
  <si>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</si>
  <si>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</si>
  <si>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</si>
  <si>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</si>
  <si>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</si>
  <si>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</si>
  <si>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</si>
  <si>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</si>
  <si>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</si>
  <si>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</si>
  <si>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</si>
  <si>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</si>
  <si>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</si>
  <si>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</si>
  <si>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</si>
  <si>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</si>
  <si>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</si>
  <si>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</si>
  <si>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</si>
  <si>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</si>
  <si>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</si>
  <si>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</si>
  <si>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</si>
  <si>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</si>
  <si>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</si>
  <si>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</si>
  <si>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</si>
  <si>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</si>
  <si>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</si>
  <si>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</si>
  <si>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</si>
  <si>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</si>
  <si>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</si>
  <si>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</si>
  <si>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</si>
  <si>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</si>
  <si>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</si>
  <si>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</si>
  <si>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</si>
  <si>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</si>
  <si>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</si>
  <si>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</si>
  <si>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</si>
  <si>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</si>
  <si>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</si>
  <si>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</si>
  <si>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</si>
  <si>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</si>
  <si>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</si>
  <si>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</si>
  <si>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</si>
  <si>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</si>
  <si>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</si>
  <si>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</si>
  <si>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</si>
  <si>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</si>
  <si>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</si>
  <si>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</si>
  <si>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</si>
  <si>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</si>
  <si>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</si>
  <si>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</si>
  <si>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</si>
  <si>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</si>
  <si>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</si>
  <si>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</si>
  <si>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</si>
  <si>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</si>
  <si>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</si>
  <si>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</si>
  <si>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</si>
  <si>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</si>
  <si>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</si>
  <si>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</si>
  <si>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</si>
  <si>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</si>
  <si>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</si>
  <si>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</si>
  <si>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</si>
  <si>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</si>
  <si>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</si>
  <si>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</si>
  <si>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</si>
  <si>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</si>
  <si>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</si>
  <si>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</si>
  <si>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</si>
  <si>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</si>
  <si>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</si>
  <si>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</si>
  <si>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</si>
  <si>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</si>
  <si>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</si>
  <si>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</si>
  <si>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</si>
  <si>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</si>
  <si>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</si>
  <si>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</si>
  <si>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</si>
  <si>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</si>
  <si>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</si>
  <si>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</si>
  <si>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</si>
  <si>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</si>
  <si>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</si>
  <si>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</si>
  <si>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</si>
  <si>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</si>
  <si>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</si>
  <si>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</si>
  <si>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</si>
  <si>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</si>
  <si>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</si>
  <si>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</si>
  <si>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</si>
  <si>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</si>
  <si>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</si>
  <si>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</si>
  <si>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</si>
  <si>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</si>
  <si>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</si>
  <si>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</si>
  <si>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</si>
  <si>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</si>
  <si>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</si>
  <si>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</si>
  <si>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</si>
  <si>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</si>
  <si>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</si>
  <si>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</si>
  <si>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</si>
  <si>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</si>
  <si>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</si>
  <si>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</si>
  <si>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</si>
  <si>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</si>
  <si>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</si>
  <si>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</si>
  <si>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</si>
  <si>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</si>
  <si>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</si>
  <si>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</si>
  <si>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</si>
  <si>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</si>
  <si>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</si>
  <si>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</si>
  <si>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</si>
  <si>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</si>
  <si>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</si>
  <si>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</si>
  <si>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</si>
  <si>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</si>
  <si>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</si>
  <si>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</si>
  <si>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</si>
  <si>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</si>
  <si>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</si>
  <si>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</si>
  <si>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</si>
  <si>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</si>
  <si>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</si>
  <si>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</si>
  <si>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</si>
  <si>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</si>
  <si>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</si>
  <si>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</si>
  <si>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</si>
  <si>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</si>
  <si>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</si>
  <si>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</si>
  <si>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</si>
  <si>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</si>
  <si>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</si>
  <si>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</si>
  <si>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</si>
  <si>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</si>
  <si>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</si>
  <si>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</si>
  <si>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</si>
  <si>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</si>
  <si>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</si>
  <si>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</si>
  <si>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</si>
  <si>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</si>
  <si>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</si>
  <si>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</si>
  <si>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</si>
  <si>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</si>
  <si>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</si>
  <si>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</si>
  <si>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</si>
  <si>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</si>
  <si>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</si>
  <si>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</si>
  <si>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</si>
  <si>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</si>
  <si>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</si>
  <si>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</si>
  <si>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</si>
  <si>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</si>
  <si>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</si>
  <si>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</si>
  <si>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</si>
  <si>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</si>
  <si>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</si>
  <si>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</si>
  <si>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</si>
  <si>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</si>
  <si>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</si>
  <si>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</si>
  <si>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</si>
  <si>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</si>
  <si>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</si>
  <si>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</si>
  <si>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</si>
  <si>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</si>
  <si>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</si>
  <si>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</si>
  <si>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</si>
  <si>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</si>
  <si>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</si>
  <si>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</si>
  <si>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</si>
  <si>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</si>
  <si>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</si>
  <si>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</si>
  <si>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</si>
  <si>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</si>
  <si>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</si>
  <si>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</si>
  <si>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</si>
  <si>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</si>
  <si>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</si>
  <si>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</si>
  <si>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</si>
  <si>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</si>
  <si>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</si>
  <si>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</si>
  <si>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</si>
  <si>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</si>
  <si>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</si>
  <si>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</si>
  <si>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</si>
  <si>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</si>
  <si>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</si>
  <si>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</si>
  <si>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</si>
  <si>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</si>
  <si>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</si>
  <si>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</si>
  <si>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</si>
  <si>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</si>
  <si>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</si>
  <si>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</si>
  <si>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</si>
  <si>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</si>
  <si>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</si>
  <si>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</si>
  <si>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</si>
  <si>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</si>
  <si>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</si>
  <si>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</si>
  <si>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</si>
  <si>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</si>
  <si>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</si>
  <si>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</si>
  <si>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</si>
  <si>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</si>
  <si>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</si>
  <si>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</si>
  <si>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</si>
  <si>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</si>
  <si>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</si>
  <si>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</si>
  <si>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</si>
  <si>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</si>
  <si>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</si>
  <si>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</si>
  <si>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</si>
  <si>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</si>
  <si>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</si>
  <si>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</si>
  <si>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</si>
  <si>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</si>
  <si>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</si>
  <si>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</si>
  <si>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</si>
  <si>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</si>
  <si>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</si>
  <si>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</si>
  <si>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</si>
  <si>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</si>
  <si>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</si>
  <si>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</si>
  <si>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</si>
  <si>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</si>
  <si>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</si>
  <si>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</si>
  <si>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</si>
  <si>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</si>
  <si>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</si>
  <si>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</si>
  <si>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</si>
  <si>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</si>
  <si>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</si>
  <si>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</si>
  <si>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</si>
  <si>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</si>
  <si>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</si>
  <si>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</si>
  <si>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</si>
  <si>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</si>
  <si>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</si>
  <si>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</si>
  <si>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</si>
  <si>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</si>
  <si>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</si>
  <si>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</si>
  <si>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</si>
  <si>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</si>
  <si>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</si>
  <si>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</si>
  <si>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</si>
  <si>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</si>
  <si>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</si>
  <si>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</si>
  <si>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</si>
  <si>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</si>
  <si>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</si>
  <si>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</si>
  <si>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</si>
  <si>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</si>
  <si>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</si>
  <si>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</si>
  <si>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</si>
  <si>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</si>
  <si>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</si>
  <si>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</si>
  <si>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</si>
  <si>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</si>
  <si>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</si>
  <si>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</si>
  <si>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</si>
  <si>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</si>
  <si>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</si>
  <si>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</si>
  <si>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</si>
  <si>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</si>
  <si>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</si>
  <si>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</si>
  <si>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</si>
  <si>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</si>
  <si>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</si>
  <si>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</si>
  <si>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</si>
  <si>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</si>
  <si>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</si>
  <si>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</si>
  <si>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</si>
  <si>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</si>
  <si>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</si>
  <si>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</si>
  <si>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</si>
  <si>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</si>
  <si>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</si>
  <si>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</si>
  <si>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</si>
  <si>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</si>
  <si>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</si>
  <si>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</si>
  <si>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</si>
  <si>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</si>
  <si>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</si>
  <si>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</si>
  <si>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</si>
  <si>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</si>
  <si>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</si>
  <si>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</si>
  <si>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</si>
  <si>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</si>
  <si>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</si>
  <si>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</si>
  <si>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</si>
  <si>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</si>
  <si>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</si>
  <si>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</si>
  <si>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</si>
  <si>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</si>
  <si>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</si>
  <si>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</si>
  <si>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</si>
  <si>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</si>
  <si>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</si>
  <si>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</si>
  <si>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</si>
  <si>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</si>
  <si>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</si>
  <si>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</si>
  <si>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</si>
  <si>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</si>
  <si>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</si>
  <si>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</si>
  <si>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</si>
  <si>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</si>
  <si>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</si>
  <si>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</si>
  <si>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</si>
  <si>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</si>
  <si>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</si>
  <si>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</si>
  <si>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</si>
  <si>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</si>
  <si>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</si>
  <si>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</si>
  <si>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</si>
  <si>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</si>
  <si>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</si>
  <si>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</si>
  <si>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</si>
  <si>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</si>
  <si>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</si>
  <si>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</si>
  <si>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</si>
  <si>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</si>
  <si>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</si>
  <si>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</si>
  <si>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</si>
  <si>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</si>
  <si>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</si>
  <si>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</si>
  <si>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</si>
  <si>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</si>
  <si>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</si>
  <si>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</si>
  <si>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</si>
  <si>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</si>
  <si>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</si>
  <si>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</si>
  <si>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</si>
  <si>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</si>
  <si>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</si>
  <si>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</si>
  <si>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</si>
  <si>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</si>
  <si>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</si>
  <si>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</si>
  <si>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</si>
  <si>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</si>
  <si>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</si>
  <si>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</si>
  <si>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</si>
  <si>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</si>
  <si>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</si>
  <si>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</si>
  <si>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</si>
  <si>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</si>
  <si>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</si>
  <si>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</si>
  <si>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</si>
  <si>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</si>
  <si>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</si>
  <si>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</si>
  <si>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</si>
  <si>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</si>
  <si>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</si>
  <si>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</si>
  <si>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</si>
  <si>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</si>
  <si>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</si>
  <si>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</si>
  <si>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</si>
  <si>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</si>
  <si>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</si>
  <si>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</si>
  <si>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</si>
  <si>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</si>
  <si>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</si>
  <si>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</si>
  <si>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</si>
  <si>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</si>
  <si>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</si>
  <si>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</si>
  <si>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</si>
  <si>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</si>
  <si>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</si>
  <si>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</si>
  <si>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</si>
  <si>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</si>
  <si>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</si>
  <si>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</si>
  <si>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</si>
  <si>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</si>
  <si>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</si>
  <si>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</si>
  <si>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</si>
  <si>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</si>
  <si>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</si>
  <si>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</si>
  <si>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</si>
  <si>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</si>
  <si>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</si>
  <si>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</si>
  <si>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</si>
  <si>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</si>
  <si>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</si>
  <si>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</si>
  <si>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</si>
  <si>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</si>
  <si>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</si>
  <si>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</si>
  <si>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</si>
  <si>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</si>
  <si>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</si>
  <si>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</si>
  <si>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</si>
  <si>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</si>
  <si>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</si>
  <si>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</si>
  <si>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</si>
  <si>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</si>
  <si>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</si>
  <si>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</si>
  <si>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</si>
  <si>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</si>
  <si>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</si>
  <si>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</si>
  <si>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</si>
  <si>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</si>
  <si>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</si>
  <si>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</si>
  <si>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</si>
  <si>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</si>
  <si>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</si>
  <si>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</si>
  <si>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</si>
  <si>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</si>
  <si>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</si>
  <si>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</si>
  <si>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</si>
  <si>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</si>
  <si>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</si>
  <si>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</si>
  <si>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</si>
  <si>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</si>
  <si>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</si>
  <si>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</si>
  <si>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</si>
  <si>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</si>
  <si>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</si>
  <si>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</si>
  <si>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</si>
  <si>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</si>
  <si>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</si>
  <si>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</si>
  <si>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</si>
  <si>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</si>
  <si>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</si>
  <si>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</si>
  <si>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</si>
  <si>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</si>
  <si>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</si>
  <si>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</si>
  <si>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</si>
  <si>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</si>
  <si>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</si>
  <si>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</si>
  <si>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</si>
  <si>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</si>
  <si>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</si>
  <si>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</si>
  <si>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</si>
  <si>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</si>
  <si>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</si>
  <si>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</si>
  <si>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</si>
  <si>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</si>
  <si>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</si>
  <si>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</si>
  <si>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</si>
  <si>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</si>
  <si>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</si>
  <si>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</si>
  <si>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</si>
  <si>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</si>
  <si>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</si>
  <si>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</si>
  <si>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</si>
  <si>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</si>
  <si>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</si>
  <si>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</si>
  <si>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</si>
  <si>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</si>
  <si>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</si>
  <si>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</si>
  <si>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</si>
  <si>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</si>
  <si>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</si>
  <si>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</si>
  <si>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</si>
  <si>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</si>
  <si>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</si>
  <si>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</si>
  <si>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</si>
  <si>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</si>
  <si>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</si>
  <si>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</si>
  <si>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</si>
  <si>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</si>
  <si>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</si>
  <si>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</si>
  <si>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</si>
  <si>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</si>
  <si>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</si>
  <si>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</si>
  <si>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</si>
  <si>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</si>
  <si>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</si>
  <si>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</si>
  <si>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</si>
  <si>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</si>
  <si>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</si>
  <si>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</si>
  <si>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</si>
  <si>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</si>
  <si>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</si>
  <si>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</si>
  <si>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</si>
  <si>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</si>
  <si>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</si>
  <si>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</si>
  <si>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</si>
  <si>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</si>
  <si>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</si>
  <si>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</si>
  <si>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</si>
  <si>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</si>
  <si>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</si>
  <si>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</si>
  <si>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</si>
  <si>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</si>
  <si>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</si>
  <si>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</si>
  <si>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</si>
  <si>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</si>
  <si>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</si>
  <si>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</si>
  <si>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</si>
  <si>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</si>
  <si>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</si>
  <si>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</si>
  <si>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</si>
  <si>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</si>
  <si>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</si>
  <si>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</si>
  <si>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</si>
  <si>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</si>
  <si>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</si>
  <si>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</si>
  <si>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</si>
  <si>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</si>
  <si>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</si>
  <si>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</si>
  <si>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</si>
  <si>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</si>
  <si>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</si>
  <si>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</si>
  <si>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</si>
  <si>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</si>
  <si>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</si>
  <si>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</si>
  <si>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</si>
  <si>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</si>
  <si>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</si>
  <si>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</si>
  <si>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</si>
  <si>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</si>
  <si>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</si>
  <si>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</si>
  <si>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</si>
  <si>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</si>
  <si>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</si>
  <si>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</si>
  <si>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</si>
  <si>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</si>
  <si>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</si>
  <si>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</si>
  <si>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</si>
  <si>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</si>
  <si>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</si>
  <si>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</si>
  <si>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</si>
  <si>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</si>
  <si>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</si>
  <si>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</si>
  <si>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</si>
  <si>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</si>
  <si>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</si>
  <si>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</si>
  <si>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</si>
  <si>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</si>
  <si>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</si>
  <si>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</si>
  <si>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</si>
  <si>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</si>
  <si>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</si>
  <si>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</si>
  <si>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</si>
  <si>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</si>
  <si>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</si>
  <si>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</si>
  <si>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</si>
  <si>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</si>
  <si>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</si>
  <si>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</si>
  <si>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</si>
  <si>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</si>
  <si>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</si>
  <si>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</si>
  <si>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</si>
  <si>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</si>
  <si>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</si>
  <si>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</si>
  <si>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</si>
  <si>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</si>
  <si>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</si>
  <si>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</si>
  <si>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</si>
  <si>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</si>
  <si>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</si>
  <si>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</si>
  <si>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</si>
  <si>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</si>
  <si>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</si>
  <si>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</si>
  <si>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</si>
  <si>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</si>
  <si>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</si>
  <si>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</si>
  <si>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</si>
  <si>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</si>
  <si>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</si>
  <si>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</si>
  <si>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</si>
  <si>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</si>
  <si>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</si>
  <si>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</si>
  <si>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</si>
  <si>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</si>
  <si>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</si>
  <si>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</si>
  <si>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</si>
  <si>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</si>
  <si>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</si>
  <si>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</si>
  <si>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</si>
  <si>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</si>
  <si>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</si>
  <si>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</si>
  <si>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</si>
  <si>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</si>
  <si>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</si>
  <si>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</si>
  <si>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</si>
  <si>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</si>
  <si>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</si>
  <si>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</si>
  <si>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</si>
  <si>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</si>
  <si>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</si>
  <si>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</si>
  <si>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</si>
  <si>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</si>
  <si>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</si>
  <si>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</si>
  <si>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</si>
  <si>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</si>
  <si>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</si>
  <si>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</si>
  <si>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</si>
  <si>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</si>
  <si>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</si>
  <si>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</si>
  <si>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</si>
  <si>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</si>
  <si>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</si>
  <si>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</si>
  <si>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</si>
  <si>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</si>
  <si>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</si>
  <si>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</si>
  <si>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</si>
  <si>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</si>
  <si>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</si>
  <si>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</si>
  <si>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</si>
  <si>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</si>
  <si>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</si>
  <si>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</si>
  <si>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</si>
  <si>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</si>
  <si>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</si>
  <si>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</si>
  <si>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</si>
  <si>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</si>
  <si>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</si>
  <si>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</si>
  <si>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</si>
  <si>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</si>
  <si>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</si>
  <si>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</si>
  <si>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</si>
  <si>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</si>
  <si>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</si>
  <si>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</si>
  <si>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</si>
  <si>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</si>
  <si>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</si>
  <si>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</si>
  <si>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</si>
  <si>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</si>
  <si>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</si>
  <si>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</si>
  <si>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</si>
  <si>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</si>
  <si>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</si>
  <si>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</si>
  <si>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</si>
  <si>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</si>
  <si>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</si>
  <si>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</si>
  <si>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</si>
  <si>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</si>
  <si>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</si>
  <si>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</si>
  <si>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</si>
  <si>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</si>
  <si>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</si>
  <si>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</si>
  <si>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</si>
  <si>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</si>
  <si>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</si>
  <si>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</si>
  <si>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</si>
  <si>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</si>
  <si>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</si>
  <si>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</si>
  <si>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</si>
  <si>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</si>
  <si>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</si>
  <si>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</si>
  <si>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</si>
  <si>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</si>
  <si>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</si>
  <si>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</si>
  <si>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</si>
  <si>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</si>
  <si>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</si>
  <si>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</si>
  <si>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</si>
  <si>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</si>
  <si>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</si>
  <si>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</si>
  <si>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</si>
  <si>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</si>
  <si>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</si>
  <si>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</si>
  <si>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</si>
  <si>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</si>
  <si>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</si>
  <si>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</si>
  <si>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</si>
  <si>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</si>
  <si>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</si>
  <si>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</si>
  <si>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</si>
  <si>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</si>
  <si>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</si>
  <si>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</si>
  <si>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</si>
  <si>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</si>
  <si>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</si>
  <si>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</si>
  <si>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</si>
  <si>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</si>
  <si>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</si>
  <si>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</si>
  <si>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</si>
  <si>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</si>
  <si>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</si>
  <si>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</si>
  <si>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</si>
  <si>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</si>
  <si>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</si>
  <si>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</si>
  <si>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</si>
  <si>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</si>
  <si>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</si>
  <si>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</si>
  <si>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</si>
  <si>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</si>
  <si>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</si>
  <si>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</si>
  <si>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</si>
  <si>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</si>
  <si>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</si>
  <si>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</si>
  <si>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</si>
  <si>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</si>
  <si>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</si>
  <si>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</si>
  <si>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</si>
  <si>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</si>
  <si>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</si>
  <si>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</si>
  <si>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</si>
  <si>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</si>
  <si>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</si>
  <si>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</si>
  <si>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</si>
  <si>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</si>
  <si>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</si>
  <si>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</si>
  <si>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</si>
  <si>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</si>
  <si>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</si>
  <si>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</si>
  <si>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</si>
  <si>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</si>
  <si>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</si>
  <si>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</si>
  <si>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</si>
  <si>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</si>
  <si>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</si>
  <si>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</si>
  <si>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</si>
  <si>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</si>
  <si>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</si>
  <si>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</si>
  <si>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</si>
  <si>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</si>
  <si>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</si>
  <si>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</si>
  <si>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</si>
  <si>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</si>
  <si>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</si>
  <si>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</si>
  <si>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</si>
  <si>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</si>
  <si>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</si>
  <si>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</si>
  <si>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</si>
  <si>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</si>
  <si>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</si>
  <si>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</si>
  <si>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</si>
  <si>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</si>
  <si>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</si>
  <si>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</si>
  <si>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</si>
  <si>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</si>
  <si>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</si>
  <si>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</si>
  <si>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</si>
  <si>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</si>
  <si>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</si>
  <si>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</si>
  <si>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</si>
  <si>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</si>
  <si>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</si>
  <si>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</si>
  <si>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</si>
  <si>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</si>
  <si>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</si>
  <si>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</si>
  <si>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</si>
  <si>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</si>
  <si>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</si>
  <si>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</si>
  <si>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</si>
  <si>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</si>
  <si>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</si>
  <si>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</si>
  <si>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</si>
  <si>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</si>
  <si>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</si>
  <si>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</si>
  <si>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</si>
  <si>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</si>
  <si>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</si>
  <si>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</si>
  <si>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</si>
  <si>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</si>
  <si>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</si>
  <si>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</si>
  <si>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</si>
  <si>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</si>
  <si>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</si>
  <si>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</si>
  <si>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</si>
  <si>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</si>
  <si>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</si>
  <si>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</si>
  <si>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</si>
  <si>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</si>
  <si>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</si>
  <si>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</si>
  <si>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</si>
  <si>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</si>
  <si>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</si>
  <si>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</si>
  <si>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</si>
  <si>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</si>
  <si>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</si>
  <si>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</si>
  <si>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</si>
  <si>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</si>
  <si>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</si>
  <si>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</si>
  <si>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</si>
  <si>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</si>
  <si>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</si>
  <si>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</si>
  <si>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</si>
  <si>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</si>
  <si>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</si>
  <si>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</si>
  <si>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</si>
  <si>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</si>
  <si>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</si>
  <si>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</si>
  <si>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</si>
  <si>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</si>
  <si>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</si>
  <si>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</si>
  <si>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</si>
  <si>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</si>
  <si>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</si>
  <si>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</si>
  <si>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</si>
  <si>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</si>
  <si>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</si>
  <si>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</si>
  <si>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</si>
  <si>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</si>
  <si>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</si>
  <si>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</si>
  <si>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</si>
  <si>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</si>
  <si>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</si>
  <si>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</si>
  <si>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</si>
  <si>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</si>
  <si>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</si>
  <si>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</si>
  <si>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</si>
  <si>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</si>
  <si>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</si>
  <si>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</si>
  <si>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</si>
  <si>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</si>
  <si>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</si>
  <si>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</si>
  <si>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</si>
  <si>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</si>
  <si>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</si>
  <si>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</si>
  <si>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</si>
  <si>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</si>
  <si>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</si>
  <si>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</si>
  <si>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</si>
  <si>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</si>
  <si>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</si>
  <si>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</si>
  <si>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</si>
  <si>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</si>
  <si>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</si>
  <si>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</si>
  <si>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</si>
  <si>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</si>
  <si>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</si>
  <si>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</si>
  <si>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</si>
  <si>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</si>
  <si>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</si>
  <si>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</si>
  <si>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</si>
  <si>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</si>
  <si>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</si>
  <si>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</si>
  <si>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</si>
  <si>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</si>
  <si>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</si>
  <si>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</si>
  <si>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</si>
  <si>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</si>
  <si>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</si>
  <si>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</si>
  <si>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</si>
  <si>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</si>
  <si>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</si>
  <si>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</si>
  <si>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</si>
  <si>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</si>
  <si>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</si>
  <si>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</si>
  <si>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</si>
  <si>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</si>
  <si>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</si>
  <si>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</si>
  <si>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</si>
  <si>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</si>
  <si>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</si>
  <si>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</si>
  <si>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</si>
  <si>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</si>
  <si>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</si>
  <si>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</si>
  <si>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</si>
  <si>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</si>
  <si>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</si>
  <si>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</si>
  <si>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</si>
  <si>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</si>
  <si>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</si>
  <si>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</si>
  <si>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</si>
  <si>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</si>
  <si>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</si>
  <si>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</si>
  <si>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</si>
  <si>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</si>
  <si>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</si>
  <si>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</si>
  <si>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</si>
  <si>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</si>
  <si>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</si>
  <si>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</si>
  <si>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</si>
  <si>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</si>
  <si>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</si>
  <si>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</si>
  <si>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</si>
  <si>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</si>
  <si>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</si>
  <si>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</si>
  <si>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</si>
  <si>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</si>
  <si>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</si>
  <si>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</si>
  <si>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</si>
  <si>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</si>
  <si>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</si>
  <si>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</si>
  <si>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</si>
  <si>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</si>
  <si>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</si>
  <si>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</si>
  <si>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</si>
  <si>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</si>
  <si>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</si>
  <si>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</si>
  <si>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</si>
  <si>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</si>
  <si>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</si>
  <si>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</si>
  <si>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</si>
  <si>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</si>
  <si>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</si>
  <si>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</si>
  <si>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</si>
  <si>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</si>
  <si>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</si>
  <si>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</si>
  <si>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</si>
  <si>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</si>
  <si>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</si>
  <si>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</si>
  <si>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</si>
  <si>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</si>
  <si>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</si>
  <si>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</si>
  <si>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</si>
  <si>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</si>
  <si>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</si>
  <si>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</si>
  <si>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</si>
  <si>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</si>
  <si>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</si>
  <si>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</si>
  <si>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</si>
  <si>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</si>
  <si>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</si>
  <si>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</si>
  <si>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</si>
  <si>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</si>
  <si>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</si>
  <si>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</si>
  <si>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</si>
  <si>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</si>
  <si>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</si>
  <si>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</si>
  <si>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</si>
  <si>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</si>
  <si>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</si>
  <si>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</si>
  <si>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</si>
  <si>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</si>
  <si>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</si>
  <si>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</si>
  <si>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</si>
  <si>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</si>
  <si>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</si>
  <si>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</si>
  <si>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</si>
  <si>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</si>
  <si>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</si>
  <si>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</si>
  <si>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</si>
  <si>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</si>
  <si>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</si>
  <si>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</si>
  <si>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</si>
  <si>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</si>
  <si>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</si>
  <si>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</si>
  <si>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</si>
  <si>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</si>
  <si>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</si>
  <si>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</si>
  <si>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</si>
  <si>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</si>
  <si>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</si>
  <si>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</si>
  <si>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</si>
  <si>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</si>
  <si>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</si>
  <si>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</si>
  <si>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</si>
  <si>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</si>
  <si>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</si>
  <si>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</si>
  <si>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</si>
  <si>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</si>
  <si>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</si>
  <si>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</si>
  <si>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</si>
  <si>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</si>
  <si>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</si>
  <si>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</si>
  <si>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</si>
  <si>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</si>
  <si>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</si>
  <si>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</si>
  <si>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</si>
  <si>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</si>
  <si>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</si>
  <si>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</si>
  <si>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</si>
  <si>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</si>
  <si>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</si>
  <si>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</si>
  <si>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</si>
  <si>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</si>
  <si>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</si>
  <si>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</si>
  <si>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</si>
  <si>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</si>
  <si>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</si>
  <si>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</si>
  <si>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</si>
  <si>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</si>
  <si>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</si>
  <si>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</si>
  <si>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</si>
  <si>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</si>
  <si>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</si>
  <si>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</si>
  <si>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</si>
  <si>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</si>
  <si>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</si>
  <si>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</si>
  <si>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</si>
  <si>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</si>
  <si>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</si>
  <si>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</si>
  <si>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</si>
  <si>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</si>
  <si>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</si>
  <si>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</si>
  <si>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</si>
  <si>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</si>
  <si>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</si>
  <si>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</si>
  <si>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</si>
  <si>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</si>
  <si>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</si>
  <si>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</si>
  <si>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</si>
  <si>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</si>
  <si>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</si>
  <si>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</si>
  <si>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</si>
  <si>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</si>
  <si>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</si>
  <si>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</si>
  <si>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</si>
  <si>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</si>
  <si>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</si>
  <si>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</si>
  <si>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</si>
  <si>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</si>
  <si>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</si>
  <si>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</si>
  <si>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</si>
  <si>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</si>
  <si>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</si>
  <si>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</si>
  <si>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</si>
  <si>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</si>
  <si>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</si>
  <si>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</si>
  <si>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</si>
  <si>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</si>
  <si>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</si>
  <si>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</si>
  <si>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</si>
  <si>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</si>
  <si>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</si>
  <si>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</si>
  <si>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</si>
  <si>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</si>
  <si>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</si>
  <si>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</si>
  <si>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</si>
  <si>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</si>
  <si>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</si>
  <si>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</si>
  <si>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</si>
  <si>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</si>
  <si>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</si>
  <si>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</si>
  <si>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</si>
  <si>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</si>
  <si>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</si>
  <si>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</si>
  <si>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</si>
  <si>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</si>
  <si>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</si>
  <si>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</si>
  <si>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</si>
  <si>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</si>
  <si>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</si>
  <si>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</si>
  <si>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</si>
  <si>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</si>
  <si>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</si>
  <si>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</si>
  <si>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</si>
  <si>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</si>
  <si>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</si>
  <si>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</si>
  <si>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</si>
  <si>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</si>
  <si>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</si>
  <si>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</si>
  <si>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</si>
  <si>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</si>
  <si>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</si>
  <si>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</si>
  <si>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</si>
  <si>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</si>
  <si>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</si>
  <si>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</si>
  <si>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</si>
  <si>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</si>
  <si>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</si>
  <si>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</si>
  <si>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</si>
  <si>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</si>
  <si>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</si>
  <si>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</si>
  <si>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</si>
  <si>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</si>
  <si>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</si>
  <si>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</si>
  <si>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</si>
  <si>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</si>
  <si>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</si>
  <si>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</si>
  <si>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</si>
  <si>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</si>
  <si>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</si>
  <si>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</si>
  <si>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</si>
  <si>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</si>
  <si>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</si>
  <si>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</si>
  <si>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</si>
  <si>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</si>
  <si>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</si>
  <si>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</si>
  <si>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</si>
  <si>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</si>
  <si>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</si>
  <si>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</si>
  <si>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</si>
  <si>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</si>
  <si>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</si>
  <si>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</si>
  <si>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</si>
  <si>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</si>
  <si>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</si>
  <si>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</si>
  <si>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</si>
  <si>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</si>
  <si>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</si>
  <si>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</si>
  <si>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</si>
  <si>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</si>
  <si>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</si>
  <si>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</si>
  <si>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</si>
  <si>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</si>
  <si>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</si>
  <si>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</si>
  <si>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</si>
  <si>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</si>
  <si>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</si>
  <si>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</si>
  <si>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</si>
  <si>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</si>
  <si>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</si>
  <si>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</si>
  <si>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</si>
  <si>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</si>
  <si>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</si>
  <si>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</si>
  <si>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</si>
  <si>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</si>
  <si>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</si>
  <si>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</si>
  <si>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</si>
  <si>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</si>
  <si>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</si>
  <si>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</si>
  <si>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</si>
  <si>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</si>
  <si>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</si>
  <si>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</si>
  <si>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</si>
  <si>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</si>
  <si>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</si>
  <si>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</si>
  <si>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</si>
  <si>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</si>
  <si>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</si>
  <si>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</si>
  <si>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</si>
  <si>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</si>
  <si>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</si>
  <si>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</si>
  <si>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</si>
  <si>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</si>
  <si>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</si>
  <si>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</si>
  <si>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</si>
  <si>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</si>
  <si>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</si>
  <si>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</si>
  <si>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</si>
  <si>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</si>
  <si>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</si>
  <si>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</si>
  <si>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</si>
  <si>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</si>
  <si>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</si>
  <si>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</si>
  <si>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</si>
  <si>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</si>
  <si>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</si>
  <si>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</si>
  <si>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</si>
  <si>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</si>
  <si>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</si>
  <si>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</si>
  <si>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</si>
  <si>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</si>
  <si>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</si>
  <si>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</si>
  <si>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</si>
  <si>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</si>
  <si>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</si>
  <si>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</si>
  <si>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</si>
  <si>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</si>
  <si>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</si>
  <si>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</si>
  <si>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</si>
  <si>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</si>
  <si>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</si>
  <si>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</si>
  <si>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</si>
  <si>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</si>
  <si>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</si>
  <si>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</si>
  <si>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</si>
  <si>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</si>
  <si>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</si>
  <si>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</si>
  <si>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</si>
  <si>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</si>
  <si>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</si>
  <si>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</si>
  <si>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</si>
  <si>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</si>
  <si>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</si>
  <si>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</si>
  <si>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</si>
  <si>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</si>
  <si>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</si>
  <si>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</si>
  <si>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</si>
  <si>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</si>
  <si>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</si>
  <si>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</si>
  <si>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</si>
  <si>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</si>
  <si>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</si>
  <si>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</si>
  <si>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</si>
  <si>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</si>
  <si>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</si>
  <si>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</si>
  <si>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</si>
  <si>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</si>
  <si>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</si>
  <si>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</si>
  <si>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</si>
  <si>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</si>
  <si>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</si>
  <si>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</si>
  <si>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</si>
  <si>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</si>
  <si>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</si>
  <si>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</si>
  <si>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</si>
  <si>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</si>
  <si>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</si>
  <si>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</si>
  <si>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</si>
  <si>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</si>
  <si>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</si>
  <si>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</si>
  <si>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</si>
  <si>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</si>
  <si>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</si>
  <si>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</si>
  <si>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</si>
  <si>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</si>
  <si>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</si>
  <si>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</si>
  <si>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</si>
  <si>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</si>
  <si>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</si>
  <si>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</si>
  <si>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</si>
  <si>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</si>
  <si>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</si>
  <si>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</si>
  <si>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</si>
  <si>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</si>
  <si>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</si>
  <si>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</si>
  <si>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</si>
  <si>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</si>
  <si>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</si>
  <si>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</si>
  <si>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</si>
  <si>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</si>
  <si>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</si>
  <si>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</si>
  <si>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</si>
  <si>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</si>
  <si>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</si>
  <si>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</si>
  <si>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</si>
  <si>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</si>
  <si>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</si>
  <si>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</si>
  <si>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</si>
  <si>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</si>
  <si>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</si>
  <si>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</si>
  <si>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</si>
  <si>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</si>
  <si>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</si>
  <si>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</si>
  <si>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</si>
  <si>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</si>
  <si>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</si>
  <si>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</si>
  <si>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</si>
  <si>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</si>
  <si>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</si>
  <si>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</si>
  <si>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</si>
  <si>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</si>
  <si>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</si>
  <si>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</si>
  <si>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</si>
  <si>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</si>
  <si>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</si>
  <si>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</si>
  <si>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</si>
  <si>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</si>
  <si>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</si>
  <si>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</si>
  <si>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</si>
  <si>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</si>
  <si>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</si>
  <si>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</si>
  <si>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</si>
  <si>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</si>
  <si>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</si>
  <si>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</si>
  <si>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</si>
  <si>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</si>
  <si>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</si>
  <si>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</si>
  <si>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</si>
  <si>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</si>
  <si>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</si>
  <si>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</si>
  <si>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</si>
  <si>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</si>
  <si>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</si>
  <si>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</si>
  <si>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</si>
  <si>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</si>
  <si>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</si>
  <si>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</si>
  <si>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</si>
  <si>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</si>
  <si>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</si>
  <si>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</si>
  <si>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</si>
  <si>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</si>
  <si>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</si>
  <si>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</si>
  <si>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</si>
  <si>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</si>
  <si>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</si>
  <si>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</si>
  <si>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</si>
  <si>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</si>
  <si>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</si>
  <si>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</si>
  <si>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</si>
  <si>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</si>
  <si>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</si>
  <si>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</si>
  <si>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</si>
  <si>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</si>
  <si>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</si>
  <si>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</si>
  <si>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</si>
  <si>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</si>
  <si>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</si>
  <si>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</si>
  <si>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</si>
  <si>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</si>
  <si>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</si>
  <si>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</si>
  <si>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</si>
  <si>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</si>
  <si>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</si>
  <si>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</si>
  <si>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</si>
  <si>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</si>
  <si>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</si>
  <si>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</si>
  <si>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</si>
  <si>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</si>
  <si>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</si>
  <si>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</si>
  <si>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</si>
  <si>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</si>
  <si>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</si>
  <si>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</si>
  <si>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</si>
  <si>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</si>
  <si>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</si>
  <si>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</si>
  <si>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</si>
  <si>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</si>
  <si>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</si>
  <si>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</si>
  <si>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</si>
  <si>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</si>
  <si>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</si>
  <si>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</si>
  <si>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</si>
  <si>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</si>
  <si>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</si>
  <si>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</si>
  <si>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</si>
  <si>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</si>
  <si>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</si>
  <si>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</si>
  <si>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</si>
  <si>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</si>
  <si>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</si>
  <si>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</si>
  <si>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</si>
  <si>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</si>
  <si>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</si>
  <si>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</si>
  <si>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</si>
  <si>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</si>
  <si>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</si>
  <si>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</si>
  <si>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</si>
  <si>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</si>
  <si>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</si>
  <si>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</si>
  <si>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</si>
  <si>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</si>
  <si>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</si>
  <si>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</si>
  <si>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</si>
  <si>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</si>
  <si>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</si>
  <si>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</si>
  <si>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</si>
  <si>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</si>
  <si>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</si>
  <si>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</si>
  <si>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</si>
  <si>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</si>
  <si>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</si>
  <si>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</si>
  <si>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</si>
  <si>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</si>
  <si>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</si>
  <si>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</si>
  <si>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</si>
  <si>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</si>
  <si>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</si>
  <si>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</si>
  <si>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</si>
  <si>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</si>
  <si>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</si>
  <si>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</si>
  <si>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</si>
  <si>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</si>
  <si>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</si>
  <si>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</si>
  <si>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</si>
  <si>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</si>
  <si>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</si>
  <si>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</si>
  <si>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</si>
  <si>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</si>
  <si>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</si>
  <si>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</si>
  <si>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</si>
  <si>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</si>
  <si>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</si>
  <si>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</si>
  <si>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</si>
  <si>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</si>
  <si>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</si>
  <si>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</si>
  <si>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</si>
  <si>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</si>
  <si>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</si>
  <si>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</si>
  <si>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</si>
  <si>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</si>
  <si>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</si>
  <si>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</si>
  <si>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</si>
  <si>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</si>
  <si>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</si>
  <si>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</si>
  <si>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</si>
  <si>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</si>
  <si>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</si>
  <si>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</si>
  <si>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</si>
  <si>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</si>
  <si>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</si>
  <si>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</si>
  <si>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</si>
  <si>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</si>
  <si>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</si>
  <si>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</si>
  <si>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</si>
  <si>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</si>
  <si>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</si>
  <si>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</si>
  <si>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</si>
  <si>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</si>
  <si>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</si>
  <si>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</si>
  <si>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</si>
  <si>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</si>
  <si>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</si>
  <si>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</si>
  <si>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</si>
  <si>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</si>
  <si>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</si>
  <si>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</si>
  <si>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</si>
  <si>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</si>
  <si>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</si>
  <si>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</si>
  <si>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</si>
  <si>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</si>
  <si>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</si>
  <si>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</si>
  <si>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</si>
  <si>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</si>
  <si>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</si>
  <si>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</si>
  <si>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</si>
  <si>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</si>
  <si>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</si>
  <si>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</si>
  <si>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</si>
  <si>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</si>
  <si>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</si>
  <si>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</si>
  <si>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</si>
  <si>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</si>
  <si>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</si>
  <si>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</si>
  <si>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</si>
  <si>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</si>
  <si>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</si>
  <si>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</si>
  <si>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</si>
  <si>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</si>
  <si>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</si>
  <si>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</si>
  <si>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</si>
  <si>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</si>
  <si>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</si>
  <si>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</si>
  <si>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</si>
  <si>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</si>
  <si>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</si>
  <si>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</si>
  <si>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</si>
  <si>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</si>
  <si>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</si>
  <si>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</si>
  <si>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</si>
  <si>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</si>
  <si>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</si>
  <si>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</si>
  <si>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</si>
  <si>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</si>
  <si>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</si>
  <si>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</si>
  <si>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</si>
  <si>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</si>
  <si>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</si>
  <si>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</si>
  <si>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</si>
  <si>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</si>
  <si>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</si>
  <si>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</si>
  <si>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</si>
  <si>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</si>
  <si>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</si>
  <si>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</si>
  <si>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</si>
  <si>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</si>
  <si>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</si>
  <si>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</si>
  <si>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</si>
  <si>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</si>
  <si>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</si>
  <si>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</si>
  <si>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</si>
  <si>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</si>
  <si>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</si>
  <si>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</si>
  <si>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</si>
  <si>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</si>
  <si>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</si>
  <si>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</si>
  <si>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</si>
  <si>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</si>
  <si>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</si>
  <si>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</si>
  <si>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</si>
  <si>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</si>
  <si>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</si>
  <si>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</si>
  <si>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</si>
  <si>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</si>
  <si>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</si>
  <si>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</si>
  <si>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</si>
  <si>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</si>
  <si>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</si>
  <si>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</si>
  <si>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</si>
  <si>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</si>
  <si>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</si>
  <si>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</si>
  <si>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</si>
  <si>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</si>
  <si>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</si>
  <si>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</si>
  <si>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</si>
  <si>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</si>
  <si>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</si>
  <si>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</si>
  <si>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</si>
  <si>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</si>
  <si>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</si>
  <si>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</si>
  <si>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</si>
  <si>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</si>
  <si>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</si>
  <si>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</si>
  <si>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</si>
  <si>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</si>
  <si>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</si>
  <si>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</si>
  <si>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</si>
  <si>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</si>
  <si>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</si>
  <si>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</si>
  <si>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</si>
  <si>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</si>
  <si>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</si>
  <si>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</si>
  <si>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</si>
  <si>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</si>
  <si>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</si>
  <si>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</si>
  <si>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</si>
  <si>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</si>
  <si>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</si>
  <si>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</si>
  <si>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</si>
  <si>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</si>
  <si>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</si>
  <si>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</si>
  <si>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</si>
  <si>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</si>
  <si>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</si>
  <si>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</si>
  <si>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</si>
  <si>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</si>
  <si>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</si>
  <si>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</si>
  <si>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</si>
  <si>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</si>
  <si>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</si>
  <si>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</si>
  <si>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</si>
  <si>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</si>
  <si>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</si>
  <si>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</si>
  <si>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</si>
  <si>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</si>
  <si>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</si>
  <si>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</si>
  <si>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</si>
  <si>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</si>
  <si>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</si>
  <si>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</si>
  <si>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</si>
  <si>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</si>
  <si>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</si>
  <si>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</si>
  <si>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</si>
  <si>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</si>
  <si>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</si>
  <si>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</si>
  <si>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</si>
  <si>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</si>
  <si>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</si>
  <si>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</si>
  <si>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</si>
  <si>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</si>
  <si>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</si>
  <si>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</si>
  <si>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</si>
  <si>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</si>
  <si>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</si>
  <si>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</si>
  <si>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</si>
  <si>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</si>
  <si>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</si>
  <si>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</si>
  <si>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</si>
  <si>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</si>
  <si>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</si>
  <si>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</si>
  <si>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</si>
  <si>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</si>
  <si>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</si>
  <si>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</si>
  <si>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</si>
  <si>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</si>
  <si>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</si>
  <si>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</si>
  <si>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</si>
  <si>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</si>
  <si>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</si>
  <si>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</si>
  <si>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</si>
  <si>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</si>
  <si>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</si>
  <si>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</si>
  <si>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</si>
  <si>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</si>
  <si>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</si>
  <si>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</si>
  <si>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</si>
  <si>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</si>
  <si>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</si>
  <si>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</si>
  <si>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</si>
  <si>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</si>
  <si>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</si>
  <si>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</si>
  <si>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</si>
  <si>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</si>
  <si>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</si>
  <si>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</si>
  <si>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</si>
  <si>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</si>
  <si>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</si>
  <si>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</si>
  <si>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</si>
  <si>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</si>
  <si>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</si>
  <si>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</si>
  <si>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</si>
  <si>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</si>
  <si>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</si>
  <si>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</si>
  <si>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</si>
  <si>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</si>
  <si>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</si>
  <si>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</si>
  <si>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</si>
  <si>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</si>
  <si>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</si>
  <si>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</si>
  <si>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</si>
  <si>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</si>
  <si>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</si>
  <si>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</si>
  <si>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</si>
  <si>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</si>
  <si>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</si>
  <si>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</si>
  <si>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</si>
  <si>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</si>
  <si>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</si>
  <si>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</si>
  <si>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</si>
  <si>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</si>
  <si>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</si>
  <si>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</si>
  <si>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</si>
  <si>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</si>
  <si>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</si>
  <si>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</si>
  <si>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</si>
  <si>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</si>
  <si>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</si>
  <si>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</si>
  <si>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</si>
  <si>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</si>
  <si>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</si>
  <si>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</si>
  <si>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</si>
  <si>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</si>
  <si>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</si>
  <si>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</si>
  <si>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</si>
  <si>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</si>
  <si>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</si>
  <si>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</si>
  <si>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</si>
  <si>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</si>
  <si>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</si>
  <si>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</si>
  <si>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</si>
  <si>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</si>
  <si>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</si>
  <si>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</si>
  <si>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</si>
  <si>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</si>
  <si>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</si>
  <si>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</si>
  <si>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</si>
  <si>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</si>
  <si>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</si>
  <si>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</si>
  <si>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</si>
  <si>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</si>
  <si>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</si>
  <si>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</si>
  <si>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</si>
  <si>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</si>
  <si>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</si>
  <si>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</si>
  <si>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</si>
  <si>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</si>
  <si>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</si>
  <si>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</si>
  <si>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</si>
  <si>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</si>
  <si>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</si>
  <si>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</si>
  <si>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</si>
  <si>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</si>
  <si>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</si>
  <si>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</si>
  <si>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</si>
  <si>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</si>
  <si>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</si>
  <si>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</si>
  <si>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</si>
  <si>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</si>
  <si>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</si>
  <si>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</si>
  <si>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</si>
  <si>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</si>
  <si>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</si>
  <si>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</si>
  <si>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</si>
  <si>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</si>
  <si>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</si>
  <si>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</si>
  <si>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</si>
  <si>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</si>
  <si>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</si>
  <si>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</si>
  <si>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</si>
  <si>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</si>
  <si>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</si>
  <si>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</si>
  <si>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</si>
  <si>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</si>
  <si>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</si>
  <si>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</si>
  <si>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</si>
  <si>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</si>
  <si>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</si>
  <si>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</si>
  <si>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</si>
  <si>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</si>
  <si>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</si>
  <si>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</si>
  <si>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</si>
  <si>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</si>
  <si>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</si>
  <si>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</si>
  <si>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</si>
  <si>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</si>
  <si>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</si>
  <si>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</si>
  <si>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</si>
  <si>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</si>
  <si>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</si>
  <si>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</si>
  <si>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</si>
  <si>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</si>
  <si>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</si>
  <si>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</si>
  <si>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</si>
  <si>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</si>
  <si>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</si>
  <si>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</si>
  <si>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</si>
  <si>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</si>
  <si>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</si>
  <si>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</si>
  <si>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</si>
  <si>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</si>
  <si>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</si>
  <si>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</si>
  <si>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</si>
  <si>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</si>
  <si>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</si>
  <si>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</si>
  <si>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</si>
  <si>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</si>
  <si>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</si>
  <si>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</si>
  <si>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</si>
  <si>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</si>
  <si>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</si>
  <si>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</si>
  <si>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</si>
  <si>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</si>
  <si>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</si>
  <si>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</si>
  <si>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</si>
  <si>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</si>
  <si>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</si>
  <si>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</si>
  <si>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</si>
  <si>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</si>
  <si>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</si>
  <si>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</si>
  <si>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</si>
  <si>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</si>
  <si>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</si>
  <si>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</si>
  <si>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</si>
  <si>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</si>
  <si>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</si>
  <si>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</si>
  <si>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</si>
  <si>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</si>
  <si>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</si>
  <si>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</si>
  <si>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</si>
  <si>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</si>
  <si>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</si>
  <si>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</si>
  <si>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</si>
  <si>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</si>
  <si>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</si>
  <si>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</si>
  <si>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</si>
  <si>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</si>
  <si>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</si>
  <si>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</si>
  <si>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</si>
  <si>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</si>
  <si>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</si>
  <si>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</si>
  <si>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</si>
  <si>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</si>
  <si>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</si>
  <si>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</si>
  <si>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</si>
  <si>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</si>
  <si>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</si>
  <si>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</si>
  <si>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</si>
  <si>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</si>
  <si>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</si>
  <si>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</si>
  <si>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</si>
  <si>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</si>
  <si>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</si>
  <si>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</si>
  <si>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</si>
  <si>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</si>
  <si>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</si>
  <si>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</si>
  <si>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</si>
  <si>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</si>
  <si>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</si>
  <si>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</si>
  <si>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</si>
  <si>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</si>
  <si>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</si>
  <si>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</si>
  <si>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</si>
  <si>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</si>
  <si>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</si>
  <si>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</si>
  <si>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</si>
  <si>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</si>
  <si>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</si>
  <si>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</si>
  <si>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</si>
  <si>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</si>
  <si>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</si>
  <si>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</si>
  <si>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</si>
  <si>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</si>
  <si>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</si>
  <si>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</si>
  <si>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</si>
  <si>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</si>
  <si>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</si>
  <si>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</si>
  <si>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</si>
  <si>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</si>
  <si>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</si>
  <si>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</si>
  <si>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</si>
  <si>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</si>
  <si>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</si>
  <si>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</si>
  <si>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</si>
  <si>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</si>
  <si>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</si>
  <si>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</si>
  <si>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</si>
  <si>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</si>
  <si>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</si>
  <si>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</si>
  <si>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</si>
  <si>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</si>
  <si>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</si>
  <si>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</si>
  <si>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</si>
  <si>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</si>
  <si>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</si>
  <si>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</si>
  <si>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</si>
  <si>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</si>
  <si>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</si>
  <si>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</si>
  <si>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</si>
  <si>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</si>
  <si>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</si>
  <si>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</si>
  <si>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</si>
  <si>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</si>
  <si>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</si>
  <si>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</si>
  <si>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</si>
  <si>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</si>
  <si>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</si>
  <si>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</si>
  <si>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</si>
  <si>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</si>
  <si>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</si>
  <si>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</si>
  <si>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</si>
  <si>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</si>
  <si>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</si>
  <si>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</si>
  <si>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</si>
  <si>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</si>
  <si>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</si>
  <si>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</si>
  <si>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</si>
  <si>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</si>
  <si>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</si>
  <si>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</si>
  <si>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</si>
  <si>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</si>
  <si>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</si>
  <si>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</si>
  <si>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</si>
  <si>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</si>
  <si>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</si>
  <si>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</si>
  <si>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</si>
  <si>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</si>
  <si>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</si>
  <si>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</si>
  <si>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</si>
  <si>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</si>
  <si>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</si>
  <si>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</si>
  <si>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</si>
  <si>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</si>
  <si>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</si>
  <si>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</si>
  <si>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</si>
  <si>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</si>
  <si>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</si>
  <si>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</si>
  <si>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</si>
  <si>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</si>
  <si>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</si>
  <si>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</si>
  <si>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</si>
  <si>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</si>
  <si>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</si>
  <si>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</si>
  <si>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</si>
  <si>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</si>
  <si>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</si>
  <si>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</si>
  <si>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</si>
  <si>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</si>
  <si>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</si>
  <si>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</si>
  <si>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</si>
  <si>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</si>
  <si>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</si>
  <si>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</si>
  <si>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</si>
  <si>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</si>
  <si>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</si>
  <si>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</si>
  <si>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</si>
  <si>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</si>
  <si>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</si>
  <si>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</si>
  <si>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</si>
  <si>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</si>
  <si>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</si>
  <si>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</si>
  <si>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</si>
  <si>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</si>
  <si>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</si>
  <si>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</si>
  <si>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</si>
  <si>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</si>
  <si>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</si>
  <si>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</si>
  <si>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</si>
  <si>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</si>
  <si>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</si>
  <si>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</si>
  <si>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</si>
  <si>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</si>
  <si>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</si>
  <si>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</si>
  <si>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</si>
  <si>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</si>
  <si>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</si>
  <si>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</si>
  <si>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</si>
  <si>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</si>
  <si>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</si>
  <si>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</si>
  <si>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</si>
  <si>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</si>
  <si>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</si>
  <si>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</si>
  <si>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</si>
  <si>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</si>
  <si>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</si>
  <si>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</si>
  <si>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</si>
  <si>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</si>
  <si>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</si>
  <si>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</si>
  <si>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</si>
  <si>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</si>
  <si>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</si>
  <si>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</si>
  <si>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</si>
  <si>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</si>
  <si>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</si>
  <si>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</si>
  <si>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</si>
  <si>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</si>
  <si>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</si>
  <si>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</si>
  <si>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</si>
  <si>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</si>
  <si>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</si>
  <si>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</si>
  <si>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</si>
  <si>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</si>
  <si>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</si>
  <si>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</si>
  <si>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</si>
  <si>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</si>
  <si>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</si>
  <si>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</si>
  <si>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</si>
  <si>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</si>
  <si>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</si>
  <si>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</si>
  <si>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</si>
  <si>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</si>
  <si>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</si>
  <si>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</si>
  <si>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</si>
  <si>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</si>
  <si>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</si>
  <si>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</si>
  <si>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</si>
  <si>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</si>
  <si>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</si>
  <si>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</si>
  <si>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</si>
  <si>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</si>
  <si>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</si>
  <si>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</si>
  <si>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</si>
  <si>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</si>
  <si>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</si>
  <si>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</si>
  <si>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</si>
  <si>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</si>
  <si>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</si>
  <si>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</si>
  <si>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</si>
  <si>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</si>
  <si>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</si>
  <si>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</si>
  <si>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</si>
  <si>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</si>
  <si>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</si>
  <si>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</si>
  <si>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</si>
  <si>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</si>
  <si>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</si>
  <si>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</si>
  <si>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</si>
  <si>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</si>
  <si>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</si>
  <si>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</si>
  <si>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</si>
  <si>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</si>
  <si>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</si>
  <si>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</si>
  <si>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</si>
  <si>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</si>
  <si>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</si>
  <si>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</si>
  <si>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</si>
  <si>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</si>
  <si>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</si>
  <si>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</si>
  <si>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</si>
  <si>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</si>
  <si>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</si>
  <si>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</si>
  <si>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</si>
  <si>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</si>
  <si>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</si>
  <si>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</si>
  <si>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</si>
  <si>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</si>
  <si>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</si>
  <si>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</si>
  <si>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</si>
  <si>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</si>
  <si>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</si>
  <si>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</si>
  <si>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</si>
  <si>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</si>
  <si>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</si>
  <si>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</si>
  <si>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</si>
  <si>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</si>
  <si>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</si>
  <si>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</si>
  <si>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</si>
  <si>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</si>
  <si>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</si>
  <si>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</si>
  <si>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</si>
  <si>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</si>
  <si>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</si>
  <si>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</si>
  <si>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</si>
  <si>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</si>
  <si>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</si>
  <si>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</si>
  <si>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</si>
  <si>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</si>
  <si>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</si>
  <si>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</si>
  <si>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</si>
  <si>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</si>
  <si>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</si>
  <si>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</si>
  <si>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</si>
  <si>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</si>
  <si>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</si>
  <si>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</si>
  <si>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</si>
  <si>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</si>
  <si>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</si>
  <si>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</si>
  <si>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</si>
  <si>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</si>
  <si>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</si>
  <si>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</si>
  <si>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</si>
  <si>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</si>
  <si>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</si>
  <si>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</si>
  <si>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</si>
  <si>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</si>
  <si>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</si>
  <si>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</si>
  <si>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</si>
  <si>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</si>
  <si>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</si>
  <si>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</si>
  <si>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</si>
  <si>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</si>
  <si>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</si>
  <si>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</si>
  <si>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</si>
  <si>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</si>
  <si>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</si>
  <si>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</si>
  <si>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</si>
  <si>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</si>
  <si>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</si>
  <si>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</si>
  <si>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</si>
  <si>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</si>
  <si>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</si>
  <si>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</si>
  <si>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</si>
  <si>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</si>
  <si>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</si>
  <si>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</si>
  <si>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</si>
  <si>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</si>
  <si>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</si>
  <si>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</si>
  <si>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</si>
  <si>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</si>
  <si>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</si>
  <si>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</si>
  <si>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</si>
  <si>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</si>
  <si>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</si>
  <si>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</si>
  <si>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</si>
  <si>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</si>
  <si>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</si>
  <si>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</si>
  <si>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</si>
  <si>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</si>
  <si>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</si>
  <si>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</si>
  <si>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</si>
  <si>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</si>
  <si>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</si>
  <si>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</si>
  <si>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</si>
  <si>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</si>
  <si>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</si>
  <si>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</si>
  <si>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</si>
  <si>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</si>
  <si>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</si>
  <si>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</si>
  <si>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</si>
  <si>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</si>
  <si>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</si>
  <si>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</si>
  <si>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</si>
  <si>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</si>
  <si>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</si>
  <si>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</si>
  <si>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</si>
  <si>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</si>
  <si>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</si>
  <si>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</si>
  <si>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</si>
  <si>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</si>
  <si>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</si>
  <si>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</si>
  <si>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</si>
  <si>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</si>
  <si>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</si>
  <si>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</si>
  <si>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</si>
  <si>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</si>
  <si>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</si>
  <si>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</si>
  <si>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</si>
  <si>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</si>
  <si>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</si>
  <si>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</si>
  <si>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</si>
  <si>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</si>
  <si>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</si>
  <si>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</si>
  <si>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</si>
  <si>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</si>
  <si>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</si>
  <si>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</si>
  <si>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</si>
  <si>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</si>
  <si>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</si>
  <si>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</si>
  <si>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</si>
  <si>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</si>
  <si>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</si>
  <si>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</si>
  <si>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</si>
  <si>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</si>
  <si>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</si>
  <si>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</si>
  <si>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</si>
  <si>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</si>
  <si>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</si>
  <si>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</si>
  <si>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</si>
  <si>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</si>
  <si>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</si>
  <si>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</si>
  <si>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</si>
  <si>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</si>
  <si>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</si>
  <si>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</si>
  <si>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</si>
  <si>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</si>
  <si>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</si>
  <si>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</si>
  <si>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</si>
  <si>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</si>
  <si>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</si>
  <si>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</si>
  <si>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</si>
  <si>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</si>
  <si>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</si>
  <si>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</si>
  <si>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</si>
  <si>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</si>
  <si>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</si>
  <si>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</si>
  <si>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</si>
  <si>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</si>
  <si>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</si>
  <si>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</si>
  <si>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</si>
  <si>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</si>
  <si>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</si>
  <si>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</si>
  <si>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</si>
  <si>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</si>
  <si>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</si>
  <si>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</si>
  <si>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</si>
  <si>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</si>
  <si>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</si>
  <si>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</si>
  <si>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</si>
  <si>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</si>
  <si>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</si>
  <si>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</si>
  <si>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</si>
  <si>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</si>
  <si>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</si>
  <si>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</si>
  <si>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</si>
  <si>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</si>
  <si>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</si>
  <si>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</si>
  <si>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</si>
  <si>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</si>
  <si>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</si>
  <si>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</si>
  <si>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</si>
  <si>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</si>
  <si>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</si>
  <si>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</si>
  <si>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</si>
  <si>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</si>
  <si>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</si>
  <si>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</si>
  <si>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</si>
  <si>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</si>
  <si>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</si>
  <si>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</si>
  <si>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</si>
  <si>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</si>
  <si>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</si>
  <si>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</si>
  <si>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</si>
  <si>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</si>
  <si>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</si>
  <si>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</si>
  <si>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</si>
  <si>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</si>
  <si>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</si>
  <si>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</si>
  <si>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</si>
  <si>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</si>
  <si>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</si>
  <si>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</si>
  <si>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</si>
  <si>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</si>
  <si>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</si>
  <si>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</si>
  <si>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</si>
  <si>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</si>
  <si>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</si>
  <si>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</si>
  <si>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</si>
  <si>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</si>
  <si>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</si>
  <si>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</si>
  <si>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</si>
  <si>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</si>
  <si>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</si>
  <si>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</si>
  <si>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</si>
  <si>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</si>
  <si>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</si>
  <si>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</si>
  <si>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</si>
  <si>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</si>
  <si>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</si>
  <si>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</si>
  <si>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</si>
  <si>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</si>
  <si>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</si>
  <si>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</si>
  <si>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</si>
  <si>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</si>
  <si>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</si>
  <si>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</si>
  <si>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</si>
  <si>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</si>
  <si>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</si>
  <si>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</si>
  <si>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</si>
  <si>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</si>
  <si>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</si>
  <si>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</si>
  <si>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</si>
  <si>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</si>
  <si>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</si>
  <si>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</si>
  <si>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</si>
  <si>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</si>
  <si>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</si>
  <si>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</si>
  <si>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</si>
  <si>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</si>
  <si>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</si>
  <si>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</si>
  <si>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</si>
  <si>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</si>
  <si>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</si>
  <si>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</si>
  <si>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</si>
  <si>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</si>
  <si>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</si>
  <si>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</si>
  <si>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</si>
  <si>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</si>
  <si>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</si>
  <si>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</si>
  <si>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</si>
  <si>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</si>
  <si>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</si>
  <si>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</si>
  <si>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</si>
  <si>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</si>
  <si>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</si>
  <si>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</si>
  <si>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</si>
  <si>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</si>
  <si>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</si>
  <si>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</si>
  <si>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</si>
  <si>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</si>
  <si>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</si>
  <si>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</si>
  <si>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</si>
  <si>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</si>
  <si>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</si>
  <si>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</si>
  <si>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</si>
  <si>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</si>
  <si>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</si>
  <si>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</si>
  <si>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</si>
  <si>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</si>
  <si>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</si>
  <si>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</si>
  <si>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</si>
  <si>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</si>
  <si>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</si>
  <si>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</si>
  <si>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</si>
  <si>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</si>
  <si>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</si>
  <si>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</si>
  <si>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</si>
  <si>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</si>
  <si>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</si>
  <si>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</si>
  <si>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</si>
  <si>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</si>
  <si>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</si>
  <si>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</si>
  <si>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</si>
  <si>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</si>
  <si>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</si>
  <si>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</si>
  <si>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</si>
  <si>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</si>
  <si>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</si>
  <si>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</si>
  <si>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</si>
  <si>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</si>
  <si>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</si>
  <si>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</si>
  <si>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</si>
  <si>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</si>
  <si>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</si>
  <si>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</si>
  <si>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</si>
  <si>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</si>
  <si>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</si>
  <si>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</si>
  <si>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</si>
  <si>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</si>
  <si>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</si>
  <si>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</si>
  <si>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</si>
  <si>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</si>
  <si>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</si>
  <si>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</si>
  <si>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</si>
  <si>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</si>
  <si>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</si>
  <si>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</si>
  <si>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</si>
  <si>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</si>
  <si>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</si>
  <si>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</si>
  <si>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</si>
  <si>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</si>
  <si>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</si>
  <si>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</si>
  <si>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</si>
  <si>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</si>
  <si>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</si>
  <si>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</si>
  <si>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</si>
  <si>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</si>
  <si>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</si>
  <si>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</si>
  <si>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</si>
  <si>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</si>
  <si>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</si>
  <si>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</si>
  <si>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</si>
  <si>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</si>
  <si>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</si>
  <si>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</si>
  <si>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</si>
  <si>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</si>
  <si>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</si>
  <si>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</si>
  <si>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</si>
  <si>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</si>
  <si>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</si>
  <si>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</si>
  <si>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</si>
  <si>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</si>
  <si>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</si>
  <si>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</si>
  <si>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</si>
  <si>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</si>
  <si>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</si>
  <si>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</si>
  <si>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</si>
  <si>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</si>
  <si>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</si>
  <si>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</si>
  <si>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</si>
  <si>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</si>
  <si>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</si>
  <si>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</si>
  <si>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</si>
  <si>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</si>
  <si>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</si>
  <si>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</si>
  <si>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</si>
  <si>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</si>
  <si>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</si>
  <si>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</si>
  <si>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</si>
  <si>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</si>
  <si>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</si>
  <si>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</si>
  <si>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</si>
  <si>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</si>
  <si>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</si>
  <si>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</si>
  <si>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</si>
  <si>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</si>
  <si>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</si>
  <si>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</si>
  <si>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</si>
  <si>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</si>
  <si>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</si>
  <si>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</si>
  <si>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</si>
  <si>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</si>
  <si>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</si>
  <si>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</si>
  <si>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</si>
  <si>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</si>
  <si>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</si>
  <si>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</si>
  <si>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</si>
  <si>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</si>
  <si>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</si>
  <si>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</si>
  <si>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</si>
  <si>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</si>
  <si>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</si>
  <si>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</si>
  <si>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</si>
  <si>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</si>
  <si>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</si>
  <si>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</si>
  <si>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</si>
  <si>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</si>
  <si>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</si>
  <si>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</si>
  <si>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</si>
  <si>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</si>
  <si>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</si>
  <si>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</si>
  <si>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</si>
  <si>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</si>
  <si>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</si>
  <si>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</si>
  <si>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</si>
  <si>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</si>
  <si>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</si>
  <si>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</si>
  <si>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</si>
  <si>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</si>
  <si>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</si>
  <si>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</si>
  <si>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</si>
  <si>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</si>
  <si>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</si>
  <si>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</si>
  <si>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</si>
  <si>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</si>
  <si>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</si>
  <si>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</si>
  <si>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</si>
  <si>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</si>
  <si>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</si>
  <si>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</si>
  <si>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</si>
  <si>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</si>
  <si>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</si>
  <si>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</si>
  <si>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</si>
  <si>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</si>
  <si>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</si>
  <si>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</si>
  <si>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</si>
  <si>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</si>
  <si>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</si>
  <si>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</si>
  <si>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</si>
  <si>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</si>
  <si>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</si>
  <si>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</si>
  <si>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</si>
  <si>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</si>
  <si>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</si>
  <si>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</si>
  <si>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</si>
  <si>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</si>
  <si>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</si>
  <si>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</si>
  <si>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</si>
  <si>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</si>
  <si>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</si>
  <si>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</si>
  <si>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</si>
  <si>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</si>
  <si>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</si>
  <si>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</si>
  <si>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</si>
  <si>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</si>
  <si>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</si>
  <si>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</si>
  <si>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</si>
  <si>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</si>
  <si>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</si>
  <si>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</si>
  <si>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</si>
  <si>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</si>
  <si>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</si>
  <si>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</si>
  <si>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</si>
  <si>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</si>
  <si>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</si>
  <si>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</si>
  <si>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</si>
  <si>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</si>
  <si>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</si>
  <si>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</si>
  <si>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</si>
  <si>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</si>
  <si>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</si>
  <si>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</si>
  <si>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</si>
  <si>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</si>
  <si>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</si>
  <si>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</si>
  <si>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</si>
  <si>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</si>
  <si>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</si>
  <si>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</si>
  <si>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</si>
  <si>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</si>
  <si>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</si>
  <si>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</si>
  <si>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</si>
  <si>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</si>
  <si>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</si>
  <si>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</si>
  <si>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</si>
  <si>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</si>
  <si>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</si>
  <si>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</si>
  <si>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</si>
  <si>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</si>
  <si>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</si>
  <si>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</si>
  <si>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</si>
  <si>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</si>
  <si>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</si>
  <si>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</si>
  <si>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</si>
  <si>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</si>
  <si>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</si>
  <si>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</si>
  <si>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</si>
  <si>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</si>
  <si>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</si>
  <si>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</si>
  <si>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</si>
  <si>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</si>
  <si>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</si>
  <si>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</si>
  <si>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</si>
  <si>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</si>
  <si>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</si>
  <si>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</si>
  <si>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</si>
  <si>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</si>
  <si>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</si>
  <si>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</si>
  <si>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</si>
  <si>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</si>
  <si>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</si>
  <si>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</si>
  <si>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</si>
  <si>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</si>
  <si>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</si>
  <si>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</si>
  <si>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</si>
  <si>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</si>
  <si>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</si>
  <si>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</si>
  <si>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</si>
  <si>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</si>
  <si>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</si>
  <si>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</si>
  <si>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</si>
  <si>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</si>
  <si>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</si>
  <si>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</si>
  <si>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</si>
  <si>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</si>
  <si>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</si>
  <si>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</si>
  <si>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</si>
  <si>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</si>
  <si>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</si>
  <si>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</si>
  <si>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</si>
  <si>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</si>
  <si>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</si>
  <si>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</si>
  <si>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</si>
  <si>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</si>
  <si>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</si>
  <si>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</si>
  <si>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</si>
  <si>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</si>
  <si>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</si>
  <si>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</si>
  <si>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</si>
  <si>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</si>
  <si>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</si>
  <si>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</si>
  <si>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</si>
  <si>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</si>
  <si>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</si>
  <si>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</si>
  <si>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</si>
  <si>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</si>
  <si>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</si>
  <si>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</si>
  <si>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</si>
  <si>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</si>
  <si>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</si>
  <si>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</si>
  <si>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</si>
  <si>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</si>
  <si>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</si>
  <si>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</si>
  <si>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</si>
  <si>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</si>
  <si>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</si>
  <si>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</si>
  <si>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</si>
  <si>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</si>
  <si>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</si>
  <si>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</si>
  <si>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</si>
  <si>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</si>
  <si>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</si>
  <si>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</si>
  <si>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</si>
  <si>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</si>
  <si>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</si>
  <si>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</si>
  <si>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</si>
  <si>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</si>
  <si>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</si>
  <si>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</si>
  <si>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</si>
  <si>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</si>
  <si>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</si>
  <si>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</si>
  <si>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</si>
  <si>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</si>
  <si>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</si>
  <si>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</si>
  <si>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</si>
  <si>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</si>
  <si>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</si>
  <si>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</si>
  <si>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</si>
  <si>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</si>
  <si>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</si>
  <si>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</si>
  <si>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</si>
  <si>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</si>
  <si>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</si>
  <si>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</si>
  <si>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</si>
  <si>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</si>
  <si>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</si>
  <si>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</si>
  <si>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</si>
  <si>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</si>
  <si>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</si>
  <si>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</si>
  <si>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</si>
  <si>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</si>
  <si>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</si>
  <si>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</si>
  <si>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</si>
  <si>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</si>
  <si>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</si>
  <si>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</si>
  <si>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</si>
  <si>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</si>
  <si>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</si>
  <si>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</si>
  <si>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</si>
  <si>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</si>
  <si>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</si>
  <si>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</si>
  <si>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</si>
  <si>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</si>
  <si>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</si>
  <si>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</si>
  <si>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</si>
  <si>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</si>
  <si>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</si>
  <si>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</si>
  <si>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</si>
  <si>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</si>
  <si>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</si>
  <si>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</si>
  <si>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</si>
  <si>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</si>
  <si>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</si>
  <si>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</si>
  <si>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</si>
  <si>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</si>
  <si>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</si>
  <si>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</si>
  <si>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</si>
  <si>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</si>
  <si>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</si>
  <si>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</si>
  <si>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</si>
  <si>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</si>
  <si>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</si>
  <si>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</si>
  <si>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</si>
  <si>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</si>
  <si>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</si>
  <si>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</si>
  <si>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</si>
  <si>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</si>
  <si>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</si>
  <si>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</si>
  <si>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</si>
  <si>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</si>
  <si>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</si>
  <si>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</si>
  <si>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</si>
  <si>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</si>
  <si>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</si>
  <si>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</si>
  <si>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</si>
  <si>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</si>
  <si>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</si>
  <si>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</si>
  <si>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</si>
  <si>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</si>
  <si>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</si>
  <si>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</si>
  <si>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</si>
  <si>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</si>
  <si>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</si>
  <si>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</si>
  <si>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</si>
  <si>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</si>
  <si>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</si>
  <si>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</si>
  <si>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</si>
  <si>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</si>
  <si>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</si>
  <si>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</si>
  <si>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</si>
  <si>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</si>
  <si>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</si>
  <si>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</si>
  <si>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</si>
  <si>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</si>
  <si>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</si>
  <si>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</si>
  <si>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</si>
  <si>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</si>
  <si>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</si>
  <si>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</si>
  <si>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</si>
  <si>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</si>
  <si>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</si>
  <si>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</si>
  <si>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</si>
  <si>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</si>
  <si>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</si>
  <si>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</si>
  <si>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</si>
  <si>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</si>
  <si>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</si>
  <si>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</si>
  <si>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</si>
  <si>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</si>
  <si>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</si>
  <si>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</si>
  <si>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</si>
  <si>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</si>
  <si>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</si>
  <si>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</si>
  <si>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</si>
  <si>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</si>
  <si>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</si>
  <si>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</si>
  <si>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</si>
  <si>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</si>
  <si>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</si>
  <si>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</si>
  <si>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</si>
  <si>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</si>
  <si>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</si>
  <si>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</si>
  <si>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</si>
  <si>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</si>
  <si>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</si>
  <si>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</si>
  <si>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</si>
  <si>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</si>
  <si>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</si>
  <si>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</si>
  <si>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</si>
  <si>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</si>
  <si>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</si>
  <si>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</si>
  <si>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</si>
  <si>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</si>
  <si>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</si>
  <si>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</si>
  <si>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</si>
  <si>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</si>
  <si>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</si>
  <si>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</si>
  <si>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</si>
  <si>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</si>
  <si>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</si>
  <si>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</si>
  <si>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</si>
  <si>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</si>
  <si>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</si>
  <si>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</si>
  <si>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</si>
  <si>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</si>
  <si>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</si>
  <si>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</si>
  <si>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</si>
  <si>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</si>
  <si>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</si>
  <si>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</si>
  <si>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</si>
  <si>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</si>
  <si>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</si>
  <si>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</si>
  <si>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</si>
  <si>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</si>
  <si>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</si>
  <si>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</si>
  <si>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</si>
  <si>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</si>
  <si>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</si>
  <si>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</si>
  <si>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</si>
  <si>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</si>
  <si>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</si>
  <si>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</si>
  <si>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</si>
  <si>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</si>
  <si>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</si>
  <si>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</si>
  <si>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</si>
  <si>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</si>
  <si>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</si>
  <si>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</si>
  <si>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</si>
  <si>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</si>
  <si>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</si>
  <si>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</si>
  <si>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</si>
  <si>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</si>
  <si>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</si>
  <si>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</si>
  <si>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</si>
  <si>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</si>
  <si>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</si>
  <si>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</si>
  <si>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</si>
  <si>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</si>
  <si>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</si>
  <si>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</si>
  <si>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</si>
  <si>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</si>
  <si>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</si>
  <si>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</si>
  <si>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</si>
  <si>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</si>
  <si>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</si>
  <si>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</si>
  <si>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</si>
  <si>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</si>
  <si>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</si>
  <si>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</si>
  <si>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</si>
  <si>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</si>
  <si>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</si>
  <si>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</si>
  <si>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</si>
  <si>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</si>
  <si>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</si>
  <si>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</si>
  <si>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</si>
  <si>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</si>
  <si>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</si>
  <si>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</si>
  <si>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</si>
  <si>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</si>
  <si>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</si>
  <si>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</si>
  <si>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</si>
  <si>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</si>
  <si>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</si>
  <si>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</si>
  <si>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</si>
  <si>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</si>
  <si>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</si>
  <si>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</si>
  <si>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</si>
  <si>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</si>
  <si>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</si>
  <si>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</si>
  <si>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</si>
  <si>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</si>
  <si>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</si>
  <si>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</si>
  <si>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</si>
  <si>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</si>
  <si>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</si>
  <si>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</si>
  <si>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</si>
  <si>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</si>
  <si>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</si>
  <si>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</si>
  <si>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</si>
  <si>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</si>
  <si>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</si>
  <si>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</si>
  <si>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</si>
  <si>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</si>
  <si>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</si>
  <si>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</si>
  <si>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</si>
  <si>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</si>
  <si>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</si>
  <si>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</si>
  <si>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</si>
  <si>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</si>
  <si>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</si>
  <si>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</si>
  <si>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</si>
  <si>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</si>
  <si>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</si>
  <si>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</si>
  <si>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</si>
  <si>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</si>
  <si>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</si>
  <si>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</si>
  <si>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</si>
  <si>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</si>
  <si>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</si>
  <si>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</si>
  <si>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</si>
  <si>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</si>
  <si>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</si>
  <si>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</si>
  <si>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</si>
  <si>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</si>
  <si>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</si>
  <si>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</si>
  <si>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</si>
  <si>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</si>
  <si>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</si>
  <si>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</si>
  <si>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</si>
  <si>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</si>
  <si>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</si>
  <si>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</si>
  <si>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</si>
  <si>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</si>
  <si>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</si>
  <si>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</si>
  <si>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</si>
  <si>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</si>
  <si>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</si>
  <si>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</si>
  <si>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</si>
  <si>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</si>
  <si>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</si>
  <si>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</si>
  <si>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</si>
  <si>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</si>
  <si>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</si>
  <si>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</si>
  <si>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</si>
  <si>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</si>
  <si>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</si>
  <si>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</si>
  <si>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</si>
  <si>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</si>
  <si>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</si>
  <si>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</si>
  <si>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</si>
  <si>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</si>
  <si>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</si>
  <si>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</si>
  <si>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</si>
  <si>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</si>
  <si>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</si>
  <si>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</si>
  <si>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</si>
  <si>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</si>
  <si>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</si>
  <si>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</si>
  <si>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</si>
  <si>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</si>
  <si>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</si>
  <si>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</si>
  <si>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</si>
  <si>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</si>
  <si>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</si>
  <si>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</si>
  <si>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</si>
  <si>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</si>
  <si>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</si>
  <si>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</si>
  <si>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</si>
  <si>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</si>
  <si>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</si>
  <si>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</si>
  <si>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</si>
  <si>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</si>
  <si>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</si>
  <si>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</si>
  <si>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</si>
  <si>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</si>
  <si>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</si>
  <si>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</si>
  <si>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</si>
  <si>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</si>
  <si>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</si>
  <si>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</si>
  <si>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</si>
  <si>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</si>
  <si>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</si>
  <si>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</si>
  <si>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</si>
  <si>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</si>
  <si>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</si>
  <si>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</si>
  <si>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</si>
  <si>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</si>
  <si>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</si>
  <si>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</si>
  <si>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</si>
  <si>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</si>
  <si>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</si>
  <si>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</si>
  <si>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</si>
  <si>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</si>
  <si>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</si>
  <si>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</si>
  <si>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</si>
  <si>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</si>
  <si>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</si>
  <si>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</si>
  <si>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</si>
  <si>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</si>
  <si>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</si>
  <si>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</si>
  <si>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</si>
  <si>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</si>
  <si>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</si>
  <si>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</si>
  <si>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</si>
  <si>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</si>
  <si>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</si>
  <si>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</si>
  <si>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</si>
  <si>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</si>
  <si>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</si>
  <si>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</si>
  <si>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</si>
  <si>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</si>
  <si>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</si>
  <si>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</si>
  <si>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</si>
  <si>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</si>
  <si>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</si>
  <si>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</si>
  <si>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</si>
  <si>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</si>
  <si>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</si>
  <si>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</si>
  <si>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</si>
  <si>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</si>
  <si>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</si>
  <si>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</si>
  <si>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</si>
  <si>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</si>
  <si>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</si>
  <si>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</si>
  <si>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</si>
  <si>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</si>
  <si>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</si>
  <si>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</si>
  <si>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</si>
  <si>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</si>
  <si>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</si>
  <si>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</si>
  <si>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</si>
  <si>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</si>
  <si>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</si>
  <si>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</si>
  <si>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</si>
  <si>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</si>
  <si>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</si>
  <si>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</si>
  <si>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</si>
  <si>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</si>
  <si>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</si>
  <si>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</si>
  <si>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</si>
  <si>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</si>
  <si>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</si>
  <si>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</si>
  <si>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</si>
  <si>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</si>
  <si>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</si>
  <si>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</si>
  <si>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</si>
  <si>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</si>
  <si>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</si>
  <si>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</si>
  <si>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</si>
  <si>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</si>
  <si>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</si>
  <si>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</si>
  <si>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</si>
  <si>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</si>
  <si>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</si>
  <si>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</si>
  <si>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</si>
  <si>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</si>
  <si>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</si>
  <si>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</si>
  <si>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</si>
  <si>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</si>
  <si>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</si>
  <si>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</si>
  <si>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</si>
  <si>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</si>
  <si>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</si>
  <si>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</si>
  <si>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</si>
  <si>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</si>
  <si>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</si>
  <si>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</si>
  <si>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</si>
  <si>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</si>
  <si>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</si>
  <si>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</si>
  <si>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</si>
  <si>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</si>
  <si>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</si>
  <si>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</si>
  <si>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</si>
  <si>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</si>
  <si>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</si>
  <si>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</si>
  <si>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</si>
  <si>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</si>
  <si>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</si>
  <si>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</si>
  <si>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</si>
  <si>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</si>
  <si>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</si>
  <si>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</si>
  <si>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</si>
  <si>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</si>
  <si>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</si>
  <si>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</si>
  <si>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</si>
  <si>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</si>
  <si>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</si>
  <si>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</si>
  <si>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</si>
  <si>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</si>
  <si>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</si>
  <si>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</si>
  <si>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</si>
  <si>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</si>
  <si>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</si>
  <si>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</si>
  <si>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</si>
  <si>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</si>
  <si>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</si>
  <si>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</si>
  <si>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</si>
  <si>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</si>
  <si>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</si>
  <si>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</si>
  <si>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</si>
  <si>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</si>
  <si>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</si>
  <si>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</si>
  <si>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</si>
  <si>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</si>
  <si>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</si>
  <si>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</si>
  <si>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</si>
  <si>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</si>
  <si>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</si>
  <si>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</si>
  <si>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</si>
  <si>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</si>
  <si>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</si>
  <si>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</si>
  <si>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</si>
  <si>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</si>
  <si>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</si>
  <si>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</si>
  <si>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</si>
  <si>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</si>
  <si>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</si>
  <si>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</si>
  <si>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</si>
  <si>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</si>
  <si>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</si>
  <si>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</si>
  <si>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</si>
  <si>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</si>
  <si>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</si>
  <si>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</si>
  <si>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</si>
  <si>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</si>
  <si>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</si>
  <si>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</si>
  <si>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</si>
  <si>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</si>
  <si>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</si>
  <si>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</si>
  <si>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</si>
  <si>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</si>
  <si>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</si>
  <si>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</si>
  <si>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</si>
  <si>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</si>
  <si>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</si>
  <si>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</si>
  <si>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</si>
  <si>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</si>
  <si>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</si>
  <si>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</si>
  <si>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</si>
  <si>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</si>
  <si>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</si>
  <si>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</si>
  <si>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</si>
  <si>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</si>
  <si>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</si>
  <si>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</si>
  <si>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</si>
  <si>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</si>
  <si>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</si>
  <si>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</si>
  <si>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</si>
  <si>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</si>
  <si>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</si>
  <si>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</si>
  <si>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</si>
  <si>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</si>
  <si>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</si>
  <si>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</si>
  <si>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</si>
  <si>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</si>
  <si>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</si>
  <si>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</si>
  <si>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</si>
  <si>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</si>
  <si>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</si>
  <si>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</si>
  <si>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</si>
  <si>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</si>
  <si>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</si>
  <si>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</si>
  <si>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</si>
  <si>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</si>
  <si>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</si>
  <si>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</si>
  <si>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</si>
  <si>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</si>
  <si>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</si>
  <si>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</si>
  <si>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</si>
  <si>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</si>
  <si>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</si>
  <si>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</si>
  <si>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</si>
  <si>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</si>
  <si>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</si>
  <si>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</si>
  <si>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</si>
  <si>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</si>
  <si>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</si>
  <si>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</si>
  <si>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</si>
  <si>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</si>
  <si>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</si>
  <si>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</si>
  <si>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</si>
  <si>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</si>
  <si>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</si>
  <si>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</si>
  <si>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</si>
  <si>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</si>
  <si>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</si>
  <si>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</si>
  <si>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</si>
  <si>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</si>
  <si>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</si>
  <si>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</si>
  <si>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</si>
  <si>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</si>
  <si>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</si>
  <si>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</si>
  <si>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</si>
  <si>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</si>
  <si>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</si>
  <si>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</si>
  <si>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</si>
  <si>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</si>
  <si>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</si>
  <si>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</si>
  <si>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</si>
  <si>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</si>
  <si>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</si>
  <si>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</si>
  <si>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</si>
  <si>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</si>
  <si>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</si>
  <si>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</si>
  <si>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</si>
  <si>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</si>
  <si>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</si>
  <si>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</si>
  <si>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</si>
  <si>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</si>
  <si>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</si>
  <si>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</si>
  <si>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</si>
  <si>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</si>
  <si>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</si>
  <si>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</si>
  <si>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</si>
  <si>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</si>
  <si>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</si>
  <si>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</si>
  <si>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</si>
  <si>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</si>
  <si>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</si>
  <si>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</si>
  <si>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</si>
  <si>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</si>
  <si>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</si>
  <si>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</si>
  <si>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</si>
  <si>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</si>
  <si>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</si>
  <si>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</si>
  <si>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</si>
  <si>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</si>
  <si>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</si>
  <si>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</si>
  <si>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</si>
  <si>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</si>
  <si>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</si>
  <si>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</si>
  <si>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</si>
  <si>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</si>
  <si>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</si>
  <si>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</si>
  <si>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</si>
  <si>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</si>
  <si>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</si>
  <si>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</si>
  <si>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</si>
  <si>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</si>
  <si>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</si>
  <si>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</si>
  <si>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</si>
  <si>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</si>
  <si>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</si>
  <si>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</si>
  <si>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</si>
  <si>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</si>
  <si>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</si>
  <si>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</si>
  <si>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</si>
  <si>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</si>
  <si>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</si>
  <si>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</si>
  <si>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</si>
  <si>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</si>
  <si>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</si>
  <si>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</si>
  <si>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</si>
  <si>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</si>
  <si>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</si>
  <si>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</si>
  <si>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</si>
  <si>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</si>
  <si>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</si>
  <si>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</si>
  <si>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</si>
  <si>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</si>
  <si>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</si>
  <si>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</si>
  <si>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</si>
  <si>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</si>
  <si>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</si>
  <si>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</si>
  <si>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</si>
  <si>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</si>
  <si>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</si>
  <si>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</si>
  <si>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</si>
  <si>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</si>
  <si>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</si>
  <si>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</si>
  <si>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</si>
  <si>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</si>
  <si>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</si>
  <si>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</si>
  <si>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</si>
  <si>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</si>
  <si>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</si>
  <si>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</si>
  <si>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</si>
  <si>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</si>
  <si>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</si>
  <si>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</si>
  <si>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</si>
  <si>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</si>
  <si>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</si>
  <si>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</si>
  <si>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</si>
  <si>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</si>
  <si>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</si>
  <si>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</si>
  <si>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</si>
  <si>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</si>
  <si>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</si>
  <si>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</si>
  <si>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</si>
  <si>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</si>
  <si>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</si>
  <si>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</si>
  <si>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</si>
  <si>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</si>
  <si>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</si>
  <si>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</si>
  <si>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</si>
  <si>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</si>
  <si>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</si>
  <si>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</si>
  <si>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</si>
  <si>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</si>
  <si>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</si>
  <si>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</si>
  <si>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</si>
  <si>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</si>
  <si>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</si>
  <si>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</si>
  <si>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</si>
  <si>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</si>
  <si>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</si>
  <si>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</si>
  <si>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</si>
  <si>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</si>
  <si>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</si>
  <si>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</si>
  <si>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</si>
  <si>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</si>
  <si>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</si>
  <si>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</si>
  <si>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</si>
  <si>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</si>
  <si>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</si>
  <si>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</si>
  <si>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</si>
  <si>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</si>
  <si>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</si>
  <si>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</si>
  <si>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</si>
  <si>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</si>
  <si>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</si>
  <si>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</si>
  <si>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</si>
  <si>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</si>
  <si>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</si>
  <si>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</si>
  <si>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</si>
  <si>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</si>
  <si>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</si>
  <si>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</si>
  <si>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</si>
  <si>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</si>
  <si>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</si>
  <si>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</si>
  <si>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</si>
  <si>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</si>
  <si>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</si>
  <si>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</si>
  <si>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</si>
  <si>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</si>
  <si>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</si>
  <si>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</si>
  <si>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</si>
  <si>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</si>
  <si>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</si>
  <si>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</si>
  <si>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</si>
  <si>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</si>
  <si>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</si>
  <si>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</si>
  <si>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</si>
  <si>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</si>
  <si>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</si>
  <si>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</si>
  <si>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</si>
  <si>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</si>
  <si>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</si>
  <si>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</si>
  <si>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</si>
  <si>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</si>
  <si>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</si>
  <si>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</si>
  <si>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</si>
  <si>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</si>
  <si>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</si>
  <si>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</si>
  <si>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</si>
  <si>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</si>
  <si>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</si>
  <si>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</si>
  <si>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</si>
  <si>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</si>
  <si>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</si>
  <si>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</si>
  <si>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</si>
  <si>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</si>
  <si>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</si>
  <si>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</si>
  <si>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</si>
  <si>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</si>
  <si>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</si>
  <si>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</si>
  <si>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</si>
  <si>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</si>
  <si>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</si>
  <si>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</si>
  <si>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</si>
  <si>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</si>
  <si>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</si>
  <si>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</si>
  <si>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</si>
  <si>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</si>
  <si>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</si>
  <si>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</si>
  <si>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</si>
  <si>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</si>
  <si>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</si>
  <si>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</si>
  <si>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</si>
  <si>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</si>
  <si>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</si>
  <si>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</si>
  <si>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</si>
  <si>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</si>
  <si>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</si>
  <si>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</si>
  <si>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</si>
  <si>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</si>
  <si>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</si>
  <si>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</si>
  <si>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</si>
  <si>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</si>
  <si>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</si>
  <si>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</si>
  <si>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</si>
  <si>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</si>
  <si>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</si>
  <si>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</si>
  <si>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</si>
  <si>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</si>
  <si>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</si>
  <si>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</si>
  <si>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</si>
  <si>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</si>
  <si>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</si>
  <si>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</si>
  <si>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</si>
  <si>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</si>
  <si>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</si>
  <si>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</si>
  <si>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</si>
  <si>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</si>
  <si>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</si>
  <si>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</si>
  <si>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</si>
  <si>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</si>
  <si>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</si>
  <si>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</si>
  <si>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</si>
  <si>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</si>
  <si>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</si>
  <si>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</si>
  <si>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</si>
  <si>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</si>
  <si>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</si>
  <si>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</si>
  <si>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</si>
  <si>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</si>
  <si>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</si>
  <si>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</si>
  <si>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</si>
  <si>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</si>
  <si>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</si>
  <si>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</si>
  <si>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</si>
  <si>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</si>
  <si>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</si>
  <si>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</si>
  <si>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</si>
  <si>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</si>
  <si>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</si>
  <si>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</si>
  <si>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</si>
  <si>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</si>
  <si>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</si>
  <si>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</si>
  <si>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</si>
  <si>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</si>
  <si>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</si>
  <si>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</si>
  <si>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</si>
  <si>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</si>
  <si>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</si>
  <si>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</si>
  <si>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</si>
  <si>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</si>
  <si>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</si>
  <si>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</si>
  <si>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</si>
  <si>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</si>
  <si>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</si>
  <si>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</si>
  <si>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</si>
  <si>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</si>
  <si>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</si>
  <si>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</si>
  <si>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</si>
  <si>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</si>
  <si>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</si>
  <si>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</si>
  <si>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</si>
  <si>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</si>
  <si>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</si>
  <si>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</si>
  <si>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</si>
  <si>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</si>
  <si>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</si>
  <si>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</si>
  <si>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</si>
  <si>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</si>
  <si>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</si>
  <si>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</si>
  <si>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</si>
  <si>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</si>
  <si>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</si>
  <si>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</si>
  <si>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</si>
  <si>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</si>
  <si>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</si>
  <si>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</si>
  <si>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</si>
  <si>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</si>
  <si>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</si>
  <si>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</si>
  <si>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</si>
  <si>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</si>
  <si>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</si>
  <si>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</si>
  <si>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</si>
  <si>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</si>
  <si>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</si>
  <si>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</si>
  <si>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</si>
  <si>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</si>
  <si>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</si>
  <si>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</si>
  <si>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</si>
  <si>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</si>
  <si>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</si>
  <si>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</si>
  <si>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</si>
  <si>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</si>
  <si>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</si>
  <si>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</si>
  <si>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</si>
  <si>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</si>
  <si>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</si>
  <si>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</si>
  <si>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</si>
  <si>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</si>
  <si>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</si>
  <si>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</si>
  <si>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</si>
  <si>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</si>
  <si>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</si>
  <si>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</si>
  <si>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</si>
  <si>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</si>
  <si>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</si>
  <si>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</si>
  <si>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</si>
  <si>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</si>
  <si>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</si>
  <si>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</si>
  <si>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</si>
  <si>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</si>
  <si>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</si>
  <si>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</si>
  <si>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</si>
  <si>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</si>
  <si>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</si>
  <si>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</si>
  <si>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</si>
  <si>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</si>
  <si>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</si>
  <si>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</si>
  <si>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</si>
  <si>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</si>
  <si>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</si>
  <si>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</si>
  <si>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</si>
  <si>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</si>
  <si>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</si>
  <si>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</si>
  <si>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</si>
  <si>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</si>
  <si>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</si>
  <si>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</si>
  <si>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</si>
  <si>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</si>
  <si>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</si>
  <si>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</si>
  <si>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</si>
  <si>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</si>
  <si>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</si>
  <si>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</si>
  <si>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</si>
  <si>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</si>
  <si>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</si>
  <si>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</si>
  <si>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</si>
  <si>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</si>
  <si>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</si>
  <si>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</si>
  <si>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</si>
  <si>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</si>
  <si>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</si>
  <si>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</si>
  <si>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</si>
  <si>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</si>
  <si>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</si>
  <si>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</si>
  <si>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</si>
  <si>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</si>
  <si>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</si>
  <si>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</si>
  <si>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</si>
  <si>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</si>
  <si>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</si>
  <si>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</si>
  <si>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</si>
  <si>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</si>
  <si>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</si>
  <si>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</si>
  <si>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</si>
  <si>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</si>
  <si>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</si>
  <si>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</si>
  <si>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</si>
  <si>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</si>
  <si>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</si>
  <si>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</si>
  <si>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</si>
  <si>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</si>
  <si>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</si>
  <si>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</si>
  <si>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</si>
  <si>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</si>
  <si>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</si>
  <si>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</si>
  <si>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</si>
  <si>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</si>
  <si>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</si>
  <si>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</si>
  <si>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</si>
  <si>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</si>
  <si>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</si>
  <si>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</si>
  <si>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</si>
  <si>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</si>
  <si>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</si>
  <si>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</si>
  <si>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</si>
  <si>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</si>
  <si>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</si>
  <si>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</si>
  <si>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</si>
  <si>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</si>
  <si>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</si>
  <si>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</si>
  <si>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</si>
  <si>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</si>
  <si>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</si>
  <si>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</si>
  <si>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</si>
  <si>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</si>
  <si>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</si>
  <si>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</si>
  <si>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</si>
  <si>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</si>
  <si>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</si>
  <si>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</si>
  <si>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</si>
  <si>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</si>
  <si>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</si>
  <si>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</si>
  <si>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</si>
  <si>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</si>
  <si>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</si>
  <si>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</si>
  <si>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</si>
  <si>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</si>
  <si>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</si>
  <si>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</si>
  <si>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</si>
  <si>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</si>
  <si>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</si>
  <si>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</si>
  <si>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</si>
  <si>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</si>
  <si>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</si>
  <si>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</si>
  <si>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</si>
  <si>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</si>
  <si>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</si>
  <si>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</si>
  <si>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</si>
  <si>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</si>
  <si>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</si>
  <si>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</si>
  <si>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</si>
  <si>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</si>
  <si>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</si>
  <si>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</si>
  <si>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</si>
  <si>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</si>
  <si>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</si>
  <si>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</si>
  <si>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</si>
  <si>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</si>
  <si>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</si>
  <si>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</si>
  <si>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</si>
  <si>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</si>
  <si>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</si>
  <si>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</si>
  <si>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</si>
  <si>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</si>
  <si>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</si>
  <si>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</si>
  <si>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</si>
  <si>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</si>
  <si>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</si>
  <si>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</si>
  <si>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</si>
  <si>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</si>
  <si>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</si>
  <si>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</si>
  <si>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</si>
  <si>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</si>
  <si>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</si>
  <si>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</si>
  <si>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</si>
  <si>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</si>
  <si>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</si>
  <si>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</si>
  <si>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</si>
  <si>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</si>
  <si>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</si>
  <si>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</si>
  <si>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</si>
  <si>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</si>
  <si>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</si>
  <si>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</si>
  <si>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</si>
  <si>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</si>
  <si>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</si>
  <si>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</si>
  <si>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</si>
  <si>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</si>
  <si>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</si>
  <si>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</si>
  <si>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</si>
  <si>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</si>
  <si>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</si>
  <si>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</si>
  <si>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</si>
  <si>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</si>
  <si>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</si>
  <si>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</si>
  <si>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</si>
  <si>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</si>
  <si>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</si>
  <si>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</si>
  <si>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</si>
  <si>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</si>
  <si>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</si>
  <si>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</si>
  <si>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</si>
  <si>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</si>
  <si>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</si>
  <si>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</si>
  <si>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</si>
  <si>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</si>
  <si>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</si>
  <si>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</si>
  <si>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</si>
  <si>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</si>
  <si>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</si>
  <si>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</si>
  <si>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</si>
  <si>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</si>
  <si>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</si>
  <si>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</si>
  <si>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</si>
  <si>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</si>
  <si>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</si>
  <si>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</si>
  <si>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</si>
  <si>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</si>
  <si>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</si>
  <si>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</si>
  <si>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</si>
  <si>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</si>
  <si>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</si>
  <si>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</si>
  <si>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</si>
  <si>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</si>
  <si>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</si>
  <si>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</si>
  <si>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</si>
  <si>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</si>
  <si>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</si>
  <si>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</si>
  <si>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</si>
  <si>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</si>
  <si>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</si>
  <si>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</si>
  <si>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</si>
  <si>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</si>
  <si>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</si>
  <si>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</si>
  <si>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</si>
  <si>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</si>
  <si>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</si>
  <si>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</si>
  <si>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</si>
  <si>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</si>
  <si>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</si>
  <si>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</si>
  <si>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</si>
  <si>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</si>
  <si>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</si>
  <si>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</si>
  <si>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</si>
  <si>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</si>
  <si>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</si>
  <si>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</si>
  <si>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</si>
  <si>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</si>
  <si>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</si>
  <si>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</si>
  <si>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</si>
  <si>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</si>
  <si>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</si>
  <si>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</si>
  <si>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</si>
  <si>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</si>
  <si>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</si>
  <si>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</si>
  <si>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</si>
  <si>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</si>
  <si>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</si>
  <si>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</si>
  <si>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</si>
  <si>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</si>
  <si>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</si>
  <si>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</si>
  <si>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</si>
  <si>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</si>
  <si>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</si>
  <si>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</si>
  <si>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</si>
  <si>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</si>
  <si>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</si>
  <si>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</si>
  <si>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</si>
  <si>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</si>
  <si>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</si>
  <si>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</si>
  <si>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</si>
  <si>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</si>
  <si>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</si>
  <si>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</si>
  <si>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</si>
  <si>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</si>
  <si>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</si>
  <si>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</si>
  <si>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</si>
  <si>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</si>
  <si>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</si>
  <si>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</si>
  <si>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</si>
  <si>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</si>
  <si>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</si>
  <si>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</si>
  <si>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</si>
  <si>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</si>
  <si>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</si>
  <si>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</si>
  <si>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</si>
  <si>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</si>
  <si>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</si>
  <si>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</si>
  <si>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</si>
  <si>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</si>
  <si>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</si>
  <si>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</si>
  <si>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</si>
  <si>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</si>
  <si>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</si>
  <si>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</si>
  <si>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</si>
  <si>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</si>
  <si>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</si>
  <si>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</si>
  <si>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</si>
  <si>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</si>
  <si>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</si>
  <si>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</si>
  <si>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</si>
  <si>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</si>
  <si>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</si>
  <si>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</si>
  <si>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</si>
  <si>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</si>
  <si>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</si>
  <si>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</si>
  <si>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</si>
  <si>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</si>
  <si>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</si>
  <si>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</si>
  <si>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</si>
  <si>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</si>
  <si>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</si>
  <si>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</si>
  <si>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</si>
  <si>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</si>
  <si>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</si>
  <si>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</si>
  <si>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</si>
  <si>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</si>
  <si>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</si>
  <si>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</si>
  <si>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</si>
  <si>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</si>
  <si>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</si>
  <si>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</si>
  <si>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</si>
  <si>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</si>
  <si>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</si>
  <si>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</si>
  <si>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</si>
  <si>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</si>
  <si>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</si>
  <si>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</si>
  <si>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</si>
  <si>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</si>
  <si>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</si>
  <si>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</si>
  <si>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</si>
  <si>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</si>
  <si>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</si>
  <si>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</si>
  <si>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</si>
  <si>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</si>
  <si>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</si>
  <si>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</si>
  <si>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</si>
  <si>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</si>
  <si>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</si>
  <si>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</si>
  <si>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</si>
  <si>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</si>
  <si>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</si>
  <si>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</si>
  <si>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</si>
  <si>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</si>
  <si>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</si>
  <si>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</si>
  <si>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</si>
  <si>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</si>
  <si>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</si>
  <si>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</si>
  <si>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</si>
  <si>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</si>
  <si>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</si>
  <si>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</si>
  <si>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</si>
  <si>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</si>
  <si>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</si>
  <si>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</si>
  <si>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</si>
  <si>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</si>
  <si>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</si>
  <si>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</si>
  <si>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</si>
  <si>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</si>
  <si>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</si>
  <si>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</si>
  <si>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</si>
  <si>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</si>
  <si>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</si>
  <si>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</si>
  <si>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</si>
  <si>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</si>
  <si>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</si>
  <si>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</si>
  <si>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</si>
  <si>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</si>
  <si>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</si>
  <si>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</si>
  <si>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</si>
  <si>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</si>
  <si>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</si>
  <si>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</si>
  <si>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</si>
  <si>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</si>
  <si>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</si>
  <si>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</si>
  <si>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</si>
  <si>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</si>
  <si>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</si>
  <si>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</si>
  <si>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</si>
  <si>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</si>
  <si>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</si>
  <si>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</si>
  <si>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</si>
  <si>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</si>
  <si>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</si>
  <si>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</si>
  <si>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</si>
  <si>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</si>
  <si>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</si>
  <si>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</si>
  <si>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</si>
  <si>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</si>
  <si>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</si>
  <si>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</si>
  <si>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</si>
  <si>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</si>
  <si>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</si>
  <si>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</si>
  <si>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</si>
  <si>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</si>
  <si>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</si>
  <si>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</si>
  <si>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</si>
  <si>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</si>
  <si>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</si>
  <si>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</si>
  <si>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</si>
  <si>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</si>
  <si>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</si>
  <si>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</si>
  <si>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</si>
  <si>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</si>
  <si>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</si>
  <si>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</si>
  <si>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</si>
  <si>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</si>
  <si>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</si>
  <si>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</si>
  <si>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</si>
  <si>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</si>
  <si>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</si>
  <si>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</si>
  <si>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</si>
  <si>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</si>
  <si>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</si>
  <si>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</si>
  <si>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</si>
  <si>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</si>
  <si>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</si>
  <si>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</si>
  <si>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</si>
  <si>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</si>
  <si>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</si>
  <si>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</si>
  <si>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</si>
  <si>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</si>
  <si>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</si>
  <si>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</si>
  <si>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</si>
  <si>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</si>
  <si>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</si>
  <si>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</si>
  <si>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</si>
  <si>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</si>
  <si>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</si>
  <si>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</si>
  <si>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</si>
  <si>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</si>
  <si>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</si>
  <si>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</si>
  <si>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</si>
  <si>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</si>
  <si>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</si>
  <si>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</si>
  <si>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</si>
  <si>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</si>
  <si>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</si>
  <si>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</si>
  <si>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</si>
  <si>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</si>
  <si>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</si>
  <si>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</si>
  <si>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</si>
  <si>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</si>
  <si>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</si>
  <si>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</si>
  <si>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</si>
  <si>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</si>
  <si>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</si>
  <si>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</si>
  <si>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</si>
  <si>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</si>
  <si>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</si>
  <si>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</si>
  <si>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</si>
  <si>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</si>
  <si>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</si>
  <si>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</si>
  <si>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</si>
  <si>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</si>
  <si>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</si>
  <si>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</si>
  <si>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</si>
  <si>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</si>
  <si>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</si>
  <si>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</si>
  <si>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</si>
  <si>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</si>
  <si>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</si>
  <si>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</si>
  <si>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</si>
  <si>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</si>
  <si>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</si>
  <si>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</si>
  <si>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</si>
  <si>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</si>
  <si>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</si>
  <si>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</si>
  <si>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</si>
  <si>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</si>
  <si>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</si>
  <si>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</si>
  <si>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</si>
  <si>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</si>
  <si>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</si>
  <si>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</si>
  <si>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</si>
  <si>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</si>
  <si>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</si>
  <si>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</si>
  <si>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</si>
  <si>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</si>
  <si>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</si>
  <si>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</si>
  <si>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</si>
  <si>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</si>
  <si>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</si>
  <si>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</si>
  <si>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</si>
  <si>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</si>
  <si>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</si>
  <si>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</si>
  <si>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</si>
  <si>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</si>
  <si>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</si>
  <si>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</si>
  <si>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</si>
  <si>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</si>
  <si>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</si>
  <si>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</si>
  <si>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</si>
  <si>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</si>
  <si>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</si>
  <si>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</si>
  <si>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</si>
  <si>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</si>
  <si>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</si>
  <si>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</si>
  <si>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</si>
  <si>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</si>
  <si>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</si>
  <si>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</si>
  <si>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</si>
  <si>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</si>
  <si>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</si>
  <si>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</si>
  <si>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</si>
  <si>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</si>
  <si>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</si>
  <si>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</si>
  <si>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</si>
  <si>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</si>
  <si>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</si>
  <si>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</si>
  <si>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</si>
  <si>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</si>
  <si>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</si>
  <si>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</si>
  <si>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</si>
  <si>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</si>
  <si>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</si>
  <si>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</si>
  <si>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</si>
  <si>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</si>
  <si>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</si>
  <si>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</si>
  <si>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</si>
  <si>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</si>
  <si>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</si>
  <si>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</si>
  <si>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</si>
  <si>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</si>
  <si>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</si>
  <si>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</si>
  <si>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</si>
  <si>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</si>
  <si>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</si>
  <si>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</si>
  <si>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</si>
  <si>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</si>
  <si>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</si>
  <si>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</si>
  <si>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</si>
  <si>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</si>
  <si>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</si>
  <si>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</si>
  <si>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</si>
  <si>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</si>
  <si>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</si>
  <si>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</si>
  <si>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</si>
  <si>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</si>
  <si>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</si>
  <si>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</si>
  <si>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</si>
  <si>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</si>
  <si>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</si>
  <si>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</si>
  <si>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</si>
  <si>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</si>
  <si>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</si>
  <si>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</si>
  <si>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</si>
  <si>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</si>
  <si>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</si>
  <si>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</si>
  <si>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</si>
  <si>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</si>
  <si>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</si>
  <si>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</si>
  <si>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</si>
  <si>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</si>
  <si>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</si>
  <si>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</si>
  <si>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</si>
  <si>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</si>
  <si>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</si>
  <si>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</si>
  <si>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</si>
  <si>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</si>
  <si>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</si>
  <si>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</si>
  <si>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</si>
  <si>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</si>
  <si>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</si>
  <si>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</si>
  <si>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</si>
  <si>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</si>
  <si>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</si>
  <si>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</si>
  <si>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</si>
  <si>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</si>
  <si>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</si>
  <si>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</si>
  <si>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</si>
  <si>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</si>
  <si>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</si>
  <si>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</si>
  <si>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</si>
  <si>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</si>
  <si>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</si>
  <si>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</si>
  <si>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</si>
  <si>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</si>
  <si>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</si>
  <si>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</si>
  <si>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</si>
  <si>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</si>
  <si>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</si>
  <si>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</si>
  <si>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</si>
  <si>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</si>
  <si>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</si>
  <si>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</si>
  <si>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</si>
  <si>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</si>
  <si>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</si>
  <si>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</si>
  <si>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</si>
  <si>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</si>
  <si>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</si>
  <si>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</si>
  <si>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</si>
  <si>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</si>
  <si>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</si>
  <si>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</si>
  <si>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</si>
  <si>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</si>
  <si>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</si>
  <si>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</si>
  <si>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</si>
  <si>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</si>
  <si>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</si>
  <si>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</si>
  <si>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</si>
  <si>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</si>
  <si>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</si>
  <si>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</si>
  <si>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</si>
  <si>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</si>
  <si>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</si>
  <si>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</si>
  <si>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</si>
  <si>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</si>
  <si>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</si>
  <si>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</si>
  <si>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</si>
  <si>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</si>
  <si>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</si>
  <si>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</si>
  <si>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</si>
  <si>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</si>
  <si>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</si>
  <si>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</si>
  <si>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</si>
  <si>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</si>
  <si>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</si>
  <si>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</si>
  <si>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</si>
  <si>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</si>
  <si>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</si>
  <si>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</si>
  <si>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</si>
  <si>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</si>
  <si>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</si>
  <si>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</si>
  <si>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</si>
  <si>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</si>
  <si>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</si>
  <si>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</si>
  <si>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</si>
  <si>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</si>
  <si>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</si>
  <si>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</si>
  <si>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</si>
  <si>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</si>
  <si>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</si>
  <si>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</si>
  <si>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</si>
  <si>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</si>
  <si>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</si>
  <si>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</si>
  <si>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</si>
  <si>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</si>
  <si>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</si>
  <si>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</si>
  <si>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</si>
  <si>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</si>
  <si>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</si>
  <si>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</si>
  <si>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</si>
  <si>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</si>
  <si>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</si>
  <si>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</si>
  <si>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</si>
  <si>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</si>
  <si>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</si>
  <si>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</si>
  <si>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</si>
  <si>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</si>
  <si>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</si>
  <si>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</si>
  <si>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</si>
  <si>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</si>
  <si>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</si>
  <si>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</si>
  <si>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</si>
  <si>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</si>
  <si>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</si>
  <si>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</si>
  <si>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</si>
  <si>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</si>
  <si>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</si>
  <si>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</si>
  <si>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</si>
  <si>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</si>
  <si>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</si>
  <si>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</si>
  <si>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</si>
  <si>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</si>
  <si>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</si>
  <si>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</si>
  <si>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</si>
  <si>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</si>
  <si>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</si>
  <si>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</si>
  <si>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</si>
  <si>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</si>
  <si>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</si>
  <si>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</si>
  <si>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</si>
  <si>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</si>
  <si>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</si>
  <si>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</si>
  <si>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</si>
  <si>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</si>
  <si>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</si>
  <si>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</si>
  <si>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</si>
  <si>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</si>
  <si>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</si>
  <si>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</si>
  <si>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</si>
  <si>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</si>
  <si>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</si>
  <si>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</si>
  <si>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</si>
  <si>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</si>
  <si>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</si>
  <si>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</si>
  <si>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</si>
  <si>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</si>
  <si>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</si>
  <si>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</si>
  <si>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</si>
  <si>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</si>
  <si>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</si>
  <si>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</si>
  <si>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</si>
  <si>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</si>
  <si>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</si>
  <si>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</si>
  <si>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</si>
  <si>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</si>
  <si>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</si>
  <si>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</si>
  <si>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</si>
  <si>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</si>
  <si>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</si>
  <si>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</si>
  <si>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</si>
  <si>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</si>
  <si>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</si>
  <si>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</si>
  <si>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</si>
  <si>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</si>
  <si>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</si>
  <si>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</si>
  <si>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</si>
  <si>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</si>
  <si>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</si>
  <si>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</si>
  <si>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</si>
  <si>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</si>
  <si>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</si>
  <si>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</si>
  <si>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</si>
  <si>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</si>
  <si>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</si>
  <si>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</si>
  <si>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</si>
  <si>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</si>
  <si>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</si>
  <si>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</si>
  <si>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</si>
  <si>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</si>
  <si>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</si>
  <si>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</si>
  <si>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</si>
  <si>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</si>
  <si>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</si>
  <si>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</si>
  <si>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</si>
  <si>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</si>
  <si>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</si>
  <si>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</si>
  <si>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</si>
  <si>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</si>
  <si>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</si>
  <si>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</si>
  <si>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</si>
  <si>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</si>
  <si>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</si>
  <si>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</si>
  <si>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</si>
  <si>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</si>
  <si>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</si>
  <si>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</si>
  <si>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</si>
  <si>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</si>
  <si>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</si>
  <si>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</si>
  <si>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</si>
  <si>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</si>
  <si>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</si>
  <si>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</si>
  <si>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</si>
  <si>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</si>
  <si>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</si>
  <si>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</si>
  <si>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</si>
  <si>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</si>
  <si>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</si>
  <si>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</si>
  <si>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</si>
  <si>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</si>
  <si>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</si>
  <si>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</si>
  <si>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</si>
  <si>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</si>
  <si>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</si>
  <si>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</si>
  <si>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</si>
  <si>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</si>
  <si>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</si>
  <si>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</si>
  <si>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</si>
  <si>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</si>
  <si>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</si>
  <si>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</si>
  <si>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</si>
  <si>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</si>
  <si>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</si>
  <si>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</si>
  <si>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</si>
  <si>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</si>
  <si>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</si>
  <si>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</si>
  <si>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</si>
  <si>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</si>
  <si>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</si>
  <si>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</si>
  <si>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</si>
  <si>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</si>
  <si>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</si>
  <si>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</si>
  <si>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</si>
  <si>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</si>
  <si>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</si>
  <si>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</si>
  <si>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</si>
  <si>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</si>
  <si>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</si>
  <si>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</si>
  <si>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</si>
  <si>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</si>
  <si>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</si>
  <si>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</si>
  <si>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</si>
  <si>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</si>
  <si>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</si>
  <si>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</si>
  <si>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</si>
  <si>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</si>
  <si>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</si>
  <si>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</si>
  <si>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</si>
  <si>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</si>
  <si>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</si>
  <si>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</si>
  <si>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</si>
  <si>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</si>
  <si>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</si>
  <si>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</si>
  <si>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</si>
  <si>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</si>
  <si>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</si>
  <si>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</si>
  <si>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</si>
  <si>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</si>
  <si>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</si>
  <si>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</si>
  <si>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</si>
  <si>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</si>
  <si>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</si>
  <si>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</si>
  <si>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</si>
  <si>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</si>
  <si>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</si>
  <si>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</si>
  <si>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</si>
  <si>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</si>
  <si>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</si>
  <si>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</si>
  <si>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</si>
  <si>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</si>
  <si>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</si>
  <si>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</si>
  <si>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</si>
  <si>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</si>
  <si>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</si>
  <si>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</si>
  <si>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</si>
  <si>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</si>
  <si>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</si>
  <si>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</si>
  <si>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</si>
  <si>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</si>
  <si>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</si>
  <si>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</si>
  <si>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</si>
  <si>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</si>
  <si>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</si>
  <si>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</si>
  <si>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</si>
  <si>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</si>
  <si>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</si>
  <si>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</si>
  <si>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</si>
  <si>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</si>
  <si>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</si>
  <si>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</si>
  <si>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</si>
  <si>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</si>
  <si>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</si>
  <si>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</si>
  <si>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</si>
  <si>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</si>
  <si>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</si>
  <si>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</si>
  <si>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</si>
  <si>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</si>
  <si>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</si>
  <si>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</si>
  <si>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</si>
  <si>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</si>
  <si>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</si>
  <si>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</si>
  <si>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</si>
  <si>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</si>
  <si>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</si>
  <si>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</si>
  <si>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</si>
  <si>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</si>
  <si>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</si>
  <si>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</si>
  <si>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</si>
  <si>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</si>
  <si>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</si>
  <si>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</si>
  <si>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</si>
  <si>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</si>
  <si>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</si>
  <si>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</si>
  <si>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</si>
  <si>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</si>
  <si>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</si>
  <si>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</si>
  <si>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</si>
  <si>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</si>
  <si>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</si>
  <si>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</si>
  <si>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</si>
  <si>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</si>
  <si>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</si>
  <si>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</si>
  <si>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</si>
  <si>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</si>
  <si>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</si>
  <si>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</si>
  <si>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</si>
  <si>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</si>
  <si>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</si>
  <si>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</si>
  <si>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</si>
  <si>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</si>
  <si>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</si>
  <si>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</si>
  <si>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</si>
  <si>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</si>
  <si>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</si>
  <si>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</si>
  <si>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</si>
  <si>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</si>
  <si>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</si>
  <si>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</si>
  <si>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</si>
  <si>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</si>
  <si>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</si>
  <si>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</si>
  <si>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</si>
  <si>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</si>
  <si>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</si>
  <si>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</si>
  <si>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</si>
  <si>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</si>
  <si>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</si>
  <si>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</si>
  <si>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</si>
  <si>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</si>
  <si>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</si>
  <si>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</si>
  <si>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</si>
  <si>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</si>
  <si>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</si>
  <si>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</si>
  <si>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</si>
  <si>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</si>
  <si>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</si>
  <si>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</si>
  <si>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</si>
  <si>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</si>
  <si>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</si>
  <si>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</si>
  <si>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</si>
  <si>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</si>
  <si>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</si>
  <si>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</si>
  <si>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</si>
  <si>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</si>
  <si>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</si>
  <si>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</si>
  <si>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</si>
  <si>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</si>
  <si>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</si>
  <si>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</si>
  <si>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</si>
  <si>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</si>
  <si>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</si>
  <si>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</si>
  <si>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</si>
  <si>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</si>
  <si>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</si>
  <si>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</si>
  <si>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</si>
  <si>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</si>
  <si>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</si>
  <si>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</si>
  <si>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</si>
  <si>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</si>
  <si>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</si>
  <si>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</si>
  <si>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</si>
  <si>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</si>
  <si>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</si>
  <si>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</si>
  <si>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</si>
  <si>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</si>
  <si>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</si>
  <si>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</si>
  <si>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</si>
  <si>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</si>
  <si>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</si>
  <si>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</si>
  <si>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</si>
  <si>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</si>
  <si>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</si>
  <si>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</si>
  <si>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</si>
  <si>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</si>
  <si>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</si>
  <si>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</si>
  <si>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</si>
  <si>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</si>
  <si>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</si>
  <si>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</si>
  <si>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</si>
  <si>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</si>
  <si>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</si>
  <si>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</si>
  <si>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</si>
  <si>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</si>
  <si>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</si>
  <si>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</si>
  <si>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</si>
  <si>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</si>
  <si>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</si>
  <si>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</si>
  <si>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</si>
  <si>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</si>
  <si>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</si>
  <si>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</si>
  <si>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</si>
  <si>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</si>
  <si>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</si>
  <si>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</si>
  <si>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</si>
  <si>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</si>
  <si>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</si>
  <si>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</si>
  <si>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</si>
  <si>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</si>
  <si>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</si>
  <si>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</si>
  <si>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</si>
  <si>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</si>
  <si>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</si>
  <si>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</si>
  <si>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</si>
  <si>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</si>
  <si>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</si>
  <si>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</si>
  <si>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</si>
  <si>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</si>
  <si>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</si>
  <si>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</si>
  <si>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</si>
  <si>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</si>
  <si>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</si>
  <si>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</si>
  <si>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</si>
  <si>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</si>
  <si>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</si>
  <si>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</si>
  <si>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</si>
  <si>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</si>
  <si>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</si>
  <si>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</si>
  <si>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</si>
  <si>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</si>
  <si>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</si>
  <si>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</si>
  <si>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</si>
  <si>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</si>
  <si>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</si>
  <si>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</si>
  <si>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</si>
  <si>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</si>
  <si>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</si>
  <si>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</si>
  <si>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</si>
  <si>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</si>
  <si>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</si>
  <si>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</si>
  <si>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</si>
  <si>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</si>
  <si>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</si>
  <si>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</si>
  <si>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</si>
  <si>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</si>
  <si>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</si>
  <si>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</si>
  <si>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</si>
  <si>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</si>
  <si>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</si>
  <si>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</si>
  <si>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</si>
  <si>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</si>
  <si>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</si>
  <si>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</si>
  <si>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</si>
  <si>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</si>
  <si>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</si>
  <si>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</si>
  <si>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</si>
  <si>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</si>
  <si>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</si>
  <si>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</si>
  <si>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</si>
  <si>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</si>
  <si>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</si>
  <si>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</si>
  <si>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</si>
  <si>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</si>
  <si>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</si>
  <si>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</si>
  <si>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</si>
  <si>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</si>
  <si>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</si>
  <si>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</si>
  <si>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</si>
  <si>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</si>
  <si>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</si>
  <si>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</si>
  <si>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</si>
  <si>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</si>
  <si>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</si>
  <si>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</si>
  <si>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</si>
  <si>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</si>
  <si>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</si>
  <si>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</si>
  <si>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</si>
  <si>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</si>
  <si>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</si>
  <si>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</si>
  <si>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</si>
  <si>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</si>
  <si>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</si>
  <si>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</si>
  <si>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</si>
  <si>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</si>
  <si>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</si>
  <si>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</si>
  <si>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</si>
  <si>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</si>
  <si>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</si>
  <si>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</si>
  <si>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</si>
  <si>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</si>
  <si>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</si>
  <si>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</si>
  <si>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</si>
  <si>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</si>
  <si>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</si>
  <si>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</si>
  <si>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</si>
  <si>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</si>
  <si>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</si>
  <si>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</si>
  <si>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</si>
  <si>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</si>
  <si>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</si>
  <si>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</si>
  <si>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</si>
  <si>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</si>
  <si>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</si>
  <si>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</si>
  <si>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</si>
  <si>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</si>
  <si>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</si>
  <si>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</si>
  <si>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</si>
  <si>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</si>
  <si>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</si>
  <si>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</si>
  <si>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</si>
  <si>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</si>
  <si>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</si>
  <si>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</si>
  <si>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</si>
  <si>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</si>
  <si>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</si>
  <si>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</si>
  <si>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</si>
  <si>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</si>
  <si>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</si>
  <si>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</si>
  <si>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</si>
  <si>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</si>
  <si>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</si>
  <si>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</si>
  <si>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</si>
  <si>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</si>
  <si>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</si>
  <si>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</si>
  <si>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</si>
  <si>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</si>
  <si>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</si>
  <si>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</si>
  <si>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</si>
  <si>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</si>
  <si>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</si>
  <si>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</si>
  <si>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</si>
  <si>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</si>
  <si>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</si>
  <si>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</si>
  <si>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</si>
  <si>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</si>
  <si>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</si>
  <si>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</si>
  <si>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</si>
  <si>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</si>
  <si>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</si>
  <si>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</si>
  <si>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</si>
  <si>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</si>
  <si>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</si>
  <si>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</si>
  <si>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</si>
  <si>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</si>
  <si>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</si>
  <si>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</si>
  <si>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</si>
  <si>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</si>
  <si>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</si>
  <si>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</si>
  <si>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</si>
  <si>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</si>
  <si>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</si>
  <si>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</si>
  <si>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</si>
  <si>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</si>
  <si>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</si>
  <si>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</si>
  <si>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</si>
  <si>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</si>
  <si>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</si>
  <si>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</si>
  <si>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</si>
  <si>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</si>
  <si>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</si>
  <si>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</si>
  <si>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</si>
  <si>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</si>
  <si>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</si>
  <si>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</si>
  <si>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</si>
  <si>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</si>
  <si>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</si>
  <si>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</si>
  <si>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</si>
  <si>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</si>
  <si>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</si>
  <si>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</si>
  <si>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</si>
  <si>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</si>
  <si>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</si>
  <si>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</si>
  <si>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</si>
  <si>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</si>
  <si>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</si>
  <si>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</si>
  <si>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</si>
  <si>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</si>
  <si>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</si>
  <si>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</si>
  <si>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</si>
  <si>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</si>
  <si>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</si>
  <si>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</si>
  <si>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</si>
  <si>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</si>
  <si>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</si>
  <si>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</si>
  <si>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</si>
  <si>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</si>
  <si>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</si>
  <si>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</si>
  <si>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</si>
  <si>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</si>
  <si>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</si>
  <si>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</si>
  <si>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</si>
  <si>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</si>
  <si>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</si>
  <si>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</si>
  <si>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</si>
  <si>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</si>
  <si>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</si>
  <si>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</si>
  <si>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</si>
  <si>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</si>
  <si>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</si>
  <si>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</si>
  <si>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</si>
  <si>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</si>
  <si>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</si>
  <si>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</si>
  <si>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</si>
  <si>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</si>
  <si>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</si>
  <si>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</si>
  <si>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</si>
  <si>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</si>
  <si>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</si>
  <si>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</si>
  <si>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</si>
  <si>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</si>
  <si>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</si>
  <si>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</si>
  <si>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</si>
  <si>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</si>
  <si>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</si>
  <si>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</si>
  <si>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</si>
  <si>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</si>
  <si>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</si>
  <si>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</si>
  <si>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</si>
  <si>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</si>
  <si>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</si>
  <si>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</si>
  <si>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</si>
  <si>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</si>
  <si>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</si>
  <si>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</si>
  <si>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</si>
  <si>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</si>
  <si>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</si>
  <si>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</si>
  <si>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</si>
  <si>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</si>
  <si>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</si>
  <si>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</si>
  <si>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</si>
  <si>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</si>
  <si>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</si>
  <si>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</si>
  <si>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</si>
  <si>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</si>
  <si>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</si>
  <si>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</si>
  <si>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</si>
  <si>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</si>
  <si>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</si>
  <si>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</si>
  <si>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</si>
  <si>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</si>
  <si>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</si>
  <si>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</si>
  <si>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</si>
  <si>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</si>
  <si>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</si>
  <si>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</si>
  <si>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</si>
  <si>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</si>
  <si>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</si>
  <si>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</si>
  <si>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</si>
  <si>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</si>
  <si>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</si>
  <si>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</si>
  <si>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</si>
  <si>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</si>
  <si>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</si>
  <si>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</si>
  <si>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</si>
  <si>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</si>
  <si>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</si>
  <si>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</si>
  <si>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</si>
  <si>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</si>
  <si>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</si>
  <si>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</si>
  <si>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</si>
  <si>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</si>
  <si>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</si>
  <si>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</si>
  <si>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</si>
  <si>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</si>
  <si>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</si>
  <si>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</si>
  <si>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</si>
  <si>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</si>
  <si>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</si>
  <si>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</si>
  <si>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</si>
  <si>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</si>
  <si>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</si>
  <si>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</si>
  <si>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</si>
  <si>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</si>
  <si>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</si>
  <si>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</si>
  <si>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</si>
  <si>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</si>
  <si>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</si>
  <si>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</si>
  <si>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</si>
  <si>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</si>
  <si>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</si>
  <si>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</si>
  <si>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</si>
  <si>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</si>
  <si>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</si>
  <si>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</si>
  <si>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</si>
  <si>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</si>
  <si>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</si>
  <si>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</si>
  <si>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</si>
  <si>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</si>
  <si>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</si>
  <si>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</si>
  <si>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</si>
  <si>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</si>
  <si>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</si>
  <si>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</si>
  <si>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</si>
  <si>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</si>
  <si>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</si>
  <si>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</si>
  <si>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</si>
  <si>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</si>
  <si>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</si>
  <si>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</si>
  <si>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</si>
  <si>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</si>
  <si>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</si>
  <si>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</si>
  <si>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</si>
  <si>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</si>
  <si>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</si>
  <si>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</si>
  <si>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</si>
  <si>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</si>
  <si>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</si>
  <si>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</si>
  <si>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</si>
  <si>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</si>
  <si>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</si>
  <si>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</si>
  <si>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</si>
  <si>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</si>
  <si>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</si>
  <si>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</si>
  <si>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</si>
  <si>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</si>
  <si>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</si>
  <si>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</si>
  <si>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</si>
  <si>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</si>
  <si>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</si>
  <si>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</si>
  <si>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</si>
  <si>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</si>
  <si>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</si>
  <si>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</si>
  <si>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</si>
  <si>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</si>
  <si>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</si>
  <si>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</si>
  <si>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</si>
  <si>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</si>
  <si>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</si>
  <si>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</si>
  <si>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</si>
  <si>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</si>
  <si>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</si>
  <si>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</si>
  <si>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</si>
  <si>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</si>
  <si>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</si>
  <si>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</si>
  <si>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</si>
  <si>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</si>
  <si>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</si>
  <si>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</si>
  <si>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</si>
  <si>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</si>
  <si>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</si>
  <si>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</si>
  <si>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</si>
  <si>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</si>
  <si>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</si>
  <si>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</si>
  <si>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</si>
  <si>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</si>
  <si>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</si>
  <si>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</si>
  <si>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</si>
  <si>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</si>
  <si>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</si>
  <si>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</si>
  <si>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</si>
  <si>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</si>
  <si>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</si>
  <si>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</si>
  <si>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</si>
  <si>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</si>
  <si>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</si>
  <si>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</si>
  <si>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</si>
  <si>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</si>
  <si>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</si>
  <si>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</si>
  <si>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</si>
  <si>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</si>
  <si>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</si>
  <si>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</si>
  <si>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</si>
  <si>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</si>
  <si>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</si>
  <si>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</si>
  <si>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</si>
  <si>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</si>
  <si>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</si>
  <si>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</si>
  <si>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</si>
  <si>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</si>
  <si>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</si>
  <si>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</si>
  <si>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</si>
  <si>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</si>
  <si>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</si>
  <si>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</si>
  <si>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</si>
  <si>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</si>
  <si>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</si>
  <si>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</si>
  <si>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</si>
  <si>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</si>
  <si>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</si>
  <si>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</si>
  <si>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</si>
  <si>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</si>
  <si>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</si>
  <si>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</si>
  <si>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</si>
  <si>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</si>
  <si>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</si>
  <si>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</si>
  <si>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</si>
  <si>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</si>
  <si>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</si>
  <si>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</si>
  <si>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</si>
  <si>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</si>
  <si>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</si>
  <si>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</si>
  <si>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</si>
  <si>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</si>
  <si>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</si>
  <si>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</si>
  <si>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</si>
  <si>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</si>
  <si>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</si>
  <si>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</si>
  <si>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</si>
  <si>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</si>
  <si>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</si>
  <si>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</si>
  <si>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</si>
  <si>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</si>
  <si>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</si>
  <si>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</si>
  <si>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</si>
  <si>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</si>
  <si>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</si>
  <si>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</si>
  <si>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</si>
  <si>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</si>
  <si>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</si>
  <si>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</si>
  <si>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</si>
  <si>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</si>
  <si>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</si>
  <si>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</si>
  <si>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</si>
  <si>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</si>
  <si>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</si>
  <si>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</si>
  <si>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</si>
  <si>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</si>
  <si>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</si>
  <si>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</si>
  <si>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</si>
  <si>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</si>
  <si>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</si>
  <si>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</si>
  <si>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</si>
  <si>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</si>
  <si>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</si>
  <si>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</si>
  <si>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</si>
  <si>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</si>
  <si>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</si>
  <si>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</si>
  <si>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</si>
  <si>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</si>
  <si>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</si>
  <si>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</si>
  <si>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</si>
  <si>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</si>
  <si>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</si>
  <si>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</si>
  <si>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</si>
  <si>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</si>
  <si>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</si>
  <si>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</si>
  <si>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</si>
  <si>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</si>
  <si>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</si>
  <si>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</si>
  <si>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</si>
  <si>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</si>
  <si>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</si>
  <si>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</si>
  <si>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</si>
  <si>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</si>
  <si>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</si>
  <si>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</si>
  <si>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</si>
  <si>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</si>
  <si>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</si>
  <si>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</si>
  <si>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</si>
  <si>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</si>
  <si>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</si>
  <si>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</si>
  <si>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</si>
  <si>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</si>
  <si>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</si>
  <si>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</si>
  <si>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</si>
  <si>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</si>
  <si>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</si>
  <si>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</si>
  <si>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</si>
  <si>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</si>
  <si>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</si>
  <si>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</si>
  <si>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</si>
  <si>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</si>
  <si>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</si>
  <si>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</si>
  <si>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</si>
  <si>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</si>
  <si>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</si>
  <si>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</si>
  <si>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</si>
  <si>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</si>
  <si>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</si>
  <si>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</si>
  <si>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</si>
  <si>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</si>
  <si>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</si>
  <si>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</si>
  <si>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</si>
  <si>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</si>
  <si>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</si>
  <si>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</si>
  <si>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</si>
  <si>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</si>
  <si>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</si>
  <si>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</si>
  <si>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</si>
  <si>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</si>
  <si>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</si>
  <si>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</si>
  <si>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</si>
  <si>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</si>
  <si>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</si>
  <si>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</si>
  <si>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</si>
  <si>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</si>
  <si>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</si>
  <si>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</si>
  <si>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</si>
  <si>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</si>
  <si>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</si>
  <si>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</si>
  <si>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</si>
  <si>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</si>
  <si>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</si>
  <si>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</si>
  <si>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</si>
  <si>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</si>
  <si>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</si>
  <si>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</si>
  <si>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</si>
  <si>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</si>
  <si>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</si>
  <si>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</si>
  <si>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</si>
  <si>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</si>
  <si>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</si>
  <si>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</si>
  <si>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</si>
  <si>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</si>
  <si>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</si>
  <si>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</si>
  <si>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</si>
  <si>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</si>
  <si>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</si>
  <si>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</si>
  <si>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</si>
  <si>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</si>
  <si>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</si>
  <si>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</si>
  <si>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</si>
  <si>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</si>
  <si>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</si>
  <si>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</si>
  <si>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</si>
  <si>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</si>
  <si>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</si>
  <si>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</si>
  <si>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</si>
  <si>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</si>
  <si>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</si>
  <si>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</si>
  <si>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</si>
  <si>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</si>
  <si>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</si>
  <si>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</si>
  <si>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</si>
  <si>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</si>
  <si>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</si>
  <si>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</si>
  <si>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</si>
  <si>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</si>
  <si>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</si>
  <si>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</si>
  <si>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</si>
  <si>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</si>
  <si>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</si>
  <si>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</si>
  <si>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</si>
  <si>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</si>
  <si>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</si>
  <si>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</si>
  <si>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</si>
  <si>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</si>
  <si>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</si>
  <si>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</si>
  <si>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</si>
  <si>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</si>
  <si>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</si>
  <si>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</si>
  <si>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</si>
  <si>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</si>
  <si>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</si>
  <si>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</si>
  <si>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</si>
  <si>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</si>
  <si>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</si>
  <si>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</si>
  <si>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</si>
  <si>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</si>
  <si>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</si>
  <si>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</si>
  <si>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</si>
  <si>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</si>
  <si>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</si>
  <si>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</si>
  <si>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</si>
  <si>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</si>
  <si>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</si>
  <si>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</si>
  <si>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</si>
  <si>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</si>
  <si>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</si>
  <si>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</si>
  <si>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</si>
  <si>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</si>
  <si>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</si>
  <si>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</si>
  <si>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</si>
  <si>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</si>
  <si>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</si>
  <si>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</si>
  <si>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</si>
  <si>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</si>
  <si>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</si>
  <si>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</si>
  <si>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</si>
  <si>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</si>
  <si>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</si>
  <si>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</si>
  <si>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</si>
  <si>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</si>
  <si>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</si>
  <si>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</si>
  <si>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</si>
  <si>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</si>
  <si>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</si>
  <si>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</si>
  <si>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</si>
  <si>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</si>
  <si>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</si>
  <si>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</si>
  <si>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</si>
  <si>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</si>
  <si>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</si>
  <si>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</si>
  <si>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</si>
  <si>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</si>
  <si>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</si>
  <si>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</si>
  <si>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</si>
  <si>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</si>
  <si>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</si>
  <si>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</si>
  <si>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</si>
  <si>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</si>
  <si>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</si>
  <si>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</si>
  <si>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</si>
  <si>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</si>
  <si>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</si>
  <si>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</si>
  <si>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</si>
  <si>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</si>
  <si>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</si>
  <si>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</si>
  <si>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</si>
  <si>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</si>
  <si>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</si>
  <si>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</si>
  <si>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</si>
  <si>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</si>
  <si>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</si>
  <si>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</si>
  <si>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</si>
  <si>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</si>
  <si>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</si>
  <si>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</si>
  <si>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</si>
  <si>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</si>
  <si>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</si>
  <si>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</si>
  <si>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</si>
  <si>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</si>
  <si>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</si>
  <si>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</si>
  <si>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</si>
  <si>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</si>
  <si>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</si>
  <si>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</si>
  <si>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</si>
  <si>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</si>
  <si>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</si>
  <si>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</si>
  <si>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</si>
  <si>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</si>
  <si>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</si>
  <si>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</si>
  <si>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</si>
  <si>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</si>
  <si>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</si>
  <si>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</si>
  <si>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</si>
  <si>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</si>
  <si>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</si>
  <si>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</si>
  <si>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</si>
  <si>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</si>
  <si>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</si>
  <si>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</si>
  <si>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</si>
  <si>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</si>
  <si>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</si>
  <si>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</si>
  <si>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</si>
  <si>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</si>
  <si>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</si>
  <si>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</si>
  <si>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</si>
  <si>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</si>
  <si>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</si>
  <si>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</si>
  <si>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</si>
  <si>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</si>
  <si>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</si>
  <si>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</si>
  <si>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</si>
  <si>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</si>
  <si>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</si>
  <si>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</si>
  <si>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</si>
  <si>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</si>
  <si>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</si>
  <si>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</si>
  <si>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</si>
  <si>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</si>
  <si>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</si>
  <si>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</si>
  <si>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</si>
  <si>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</si>
  <si>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</si>
  <si>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</si>
  <si>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</si>
  <si>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</si>
  <si>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</si>
  <si>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</si>
  <si>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</si>
  <si>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</si>
  <si>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</si>
  <si>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</si>
  <si>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</si>
  <si>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</si>
  <si>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</si>
  <si>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</si>
  <si>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</si>
  <si>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</si>
  <si>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</si>
  <si>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</si>
  <si>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</si>
  <si>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</si>
  <si>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</si>
  <si>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</si>
  <si>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</si>
  <si>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</si>
  <si>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</si>
  <si>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</si>
  <si>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</si>
  <si>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</si>
  <si>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</si>
  <si>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</si>
  <si>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</si>
  <si>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</si>
  <si>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</si>
  <si>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</si>
  <si>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</si>
  <si>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</si>
  <si>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</si>
  <si>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</si>
  <si>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</si>
  <si>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</si>
  <si>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</si>
  <si>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</si>
  <si>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</si>
  <si>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</si>
  <si>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</si>
  <si>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</si>
  <si>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</si>
  <si>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</si>
  <si>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</si>
  <si>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</si>
  <si>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</si>
  <si>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</si>
  <si>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</si>
  <si>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</si>
  <si>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</si>
  <si>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</si>
  <si>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</si>
  <si>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</si>
  <si>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</si>
  <si>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</si>
  <si>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</si>
  <si>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</si>
  <si>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</si>
  <si>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</si>
  <si>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</si>
  <si>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</si>
  <si>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</si>
  <si>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</si>
  <si>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</si>
  <si>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</si>
  <si>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</si>
  <si>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</si>
  <si>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</si>
  <si>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</si>
  <si>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</si>
  <si>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</si>
  <si>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</si>
  <si>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</si>
  <si>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</si>
  <si>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</si>
  <si>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</si>
  <si>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</si>
  <si>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</si>
  <si>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</si>
  <si>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</si>
  <si>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</si>
  <si>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</si>
  <si>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</si>
  <si>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</si>
  <si>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</si>
  <si>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</si>
  <si>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</si>
  <si>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</si>
  <si>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</si>
  <si>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</si>
  <si>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</si>
  <si>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</si>
  <si>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</si>
  <si>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</si>
  <si>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</si>
  <si>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</si>
  <si>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</si>
  <si>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</si>
  <si>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</si>
  <si>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</si>
  <si>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</si>
  <si>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</si>
  <si>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</si>
  <si>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</si>
  <si>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</si>
  <si>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</si>
  <si>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</si>
  <si>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</si>
  <si>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</si>
  <si>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</si>
  <si>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</si>
  <si>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</si>
  <si>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</si>
  <si>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</si>
  <si>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</si>
  <si>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</si>
  <si>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</si>
  <si>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</si>
  <si>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</si>
  <si>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</si>
  <si>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</si>
  <si>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</si>
  <si>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</si>
  <si>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</si>
  <si>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</si>
  <si>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</si>
  <si>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</si>
  <si>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</si>
  <si>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</si>
  <si>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</si>
  <si>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</si>
  <si>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</si>
  <si>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</si>
  <si>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</si>
  <si>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</si>
  <si>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</si>
  <si>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</si>
  <si>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</si>
  <si>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</si>
  <si>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</si>
  <si>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</si>
  <si>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</si>
  <si>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</si>
  <si>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</si>
  <si>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</si>
  <si>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</si>
  <si>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</si>
  <si>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</si>
  <si>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</si>
  <si>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</si>
  <si>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</si>
  <si>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</si>
  <si>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</si>
  <si>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</si>
  <si>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</si>
  <si>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</si>
  <si>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</si>
  <si>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</si>
  <si>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</si>
  <si>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</si>
  <si>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</si>
  <si>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</si>
  <si>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</si>
  <si>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</si>
  <si>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</si>
  <si>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</si>
  <si>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</si>
  <si>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</si>
  <si>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</si>
  <si>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</si>
  <si>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</si>
  <si>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</si>
  <si>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</si>
  <si>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</si>
  <si>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</si>
  <si>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</si>
  <si>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</si>
  <si>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</si>
  <si>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</si>
  <si>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</si>
  <si>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</si>
  <si>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</si>
  <si>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</si>
  <si>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</si>
  <si>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</si>
  <si>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</si>
  <si>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</si>
  <si>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</si>
  <si>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</si>
  <si>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</si>
  <si>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</si>
  <si>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</si>
  <si>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</si>
  <si>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</si>
  <si>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</si>
  <si>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</si>
  <si>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</si>
  <si>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</si>
  <si>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</si>
  <si>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</si>
  <si>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</si>
  <si>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</si>
  <si>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</si>
  <si>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</si>
  <si>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</si>
  <si>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</si>
  <si>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</si>
  <si>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</si>
  <si>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</si>
  <si>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</si>
  <si>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</si>
  <si>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</si>
  <si>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</si>
  <si>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</si>
  <si>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</si>
  <si>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</si>
  <si>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</si>
  <si>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</si>
  <si>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</si>
  <si>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</si>
  <si>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</si>
  <si>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</si>
  <si>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</si>
  <si>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</si>
  <si>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</si>
  <si>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</si>
  <si>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</si>
  <si>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</si>
  <si>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</si>
  <si>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</si>
  <si>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</si>
  <si>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</si>
  <si>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</si>
  <si>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</si>
  <si>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</si>
  <si>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</si>
  <si>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</si>
  <si>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</si>
  <si>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</si>
  <si>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</si>
  <si>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</si>
  <si>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</si>
  <si>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</si>
  <si>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</si>
  <si>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</si>
  <si>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</si>
  <si>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</si>
  <si>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</si>
  <si>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</si>
  <si>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</si>
  <si>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</si>
  <si>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</si>
  <si>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</si>
  <si>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</si>
  <si>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</si>
  <si>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</si>
  <si>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</si>
  <si>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</si>
  <si>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</si>
  <si>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</si>
  <si>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</si>
  <si>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</si>
  <si>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</si>
  <si>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</si>
  <si>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</si>
  <si>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</si>
  <si>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</si>
  <si>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</si>
  <si>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</si>
  <si>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</si>
  <si>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</si>
  <si>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</si>
  <si>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</si>
  <si>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</si>
  <si>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</si>
  <si>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</si>
  <si>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</si>
  <si>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</si>
  <si>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</si>
  <si>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</si>
  <si>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</si>
  <si>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</si>
  <si>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</si>
  <si>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</si>
  <si>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</si>
  <si>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</si>
  <si>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</si>
  <si>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</si>
  <si>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</si>
  <si>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</si>
  <si>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</si>
  <si>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</si>
  <si>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</si>
  <si>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</si>
  <si>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</si>
  <si>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</si>
  <si>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</si>
  <si>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</si>
  <si>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</si>
  <si>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</si>
  <si>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</si>
  <si>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</si>
  <si>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</si>
  <si>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</si>
  <si>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</si>
  <si>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</si>
  <si>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</si>
  <si>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</si>
  <si>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</si>
  <si>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</si>
  <si>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</si>
  <si>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</si>
  <si>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</si>
  <si>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</si>
  <si>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</si>
  <si>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</si>
  <si>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</si>
  <si>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</si>
  <si>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</si>
  <si>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</si>
  <si>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</si>
  <si>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</si>
  <si>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</si>
  <si>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</si>
  <si>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</si>
  <si>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</si>
  <si>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</si>
  <si>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</si>
  <si>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</si>
  <si>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</si>
  <si>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</si>
  <si>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</si>
  <si>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</si>
  <si>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</si>
  <si>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</si>
  <si>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</si>
  <si>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</si>
  <si>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</si>
  <si>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</si>
  <si>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</si>
  <si>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</si>
  <si>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</si>
  <si>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</si>
  <si>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</si>
  <si>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</si>
  <si>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</si>
  <si>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</si>
  <si>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</si>
  <si>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</si>
  <si>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</si>
  <si>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</si>
  <si>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</si>
  <si>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</si>
  <si>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</si>
  <si>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</si>
  <si>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</si>
  <si>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</si>
  <si>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</si>
  <si>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</si>
  <si>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</si>
  <si>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</si>
  <si>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</si>
  <si>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</si>
  <si>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</si>
  <si>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</si>
  <si>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</si>
  <si>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</si>
  <si>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</si>
  <si>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</si>
  <si>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</si>
  <si>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</si>
  <si>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</si>
  <si>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</si>
  <si>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</si>
  <si>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</si>
  <si>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</si>
  <si>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</si>
  <si>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</si>
  <si>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</si>
  <si>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</si>
  <si>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</si>
  <si>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</si>
  <si>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</si>
  <si>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</si>
  <si>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</si>
  <si>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</si>
  <si>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</si>
  <si>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</si>
  <si>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</si>
  <si>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</si>
  <si>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</si>
  <si>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</si>
  <si>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</si>
  <si>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</si>
  <si>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</si>
  <si>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</si>
  <si>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</si>
  <si>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</si>
  <si>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</si>
  <si>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</si>
  <si>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</si>
  <si>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</si>
  <si>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</si>
  <si>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</si>
  <si>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</si>
  <si>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</si>
  <si>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</si>
  <si>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</si>
  <si>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</si>
  <si>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</si>
  <si>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</si>
  <si>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</si>
  <si>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</si>
  <si>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</si>
  <si>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</si>
  <si>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</si>
  <si>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</si>
  <si>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</si>
  <si>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</si>
  <si>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</si>
  <si>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</si>
  <si>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</si>
  <si>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</si>
  <si>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</si>
  <si>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</si>
  <si>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</si>
  <si>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</si>
  <si>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</si>
  <si>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</si>
  <si>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</si>
  <si>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</si>
  <si>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</si>
  <si>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</si>
  <si>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</si>
  <si>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</si>
  <si>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</si>
  <si>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</si>
  <si>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</si>
  <si>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</si>
  <si>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</si>
  <si>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</si>
  <si>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</si>
  <si>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</si>
  <si>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</si>
  <si>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</si>
  <si>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</si>
  <si>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</si>
  <si>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</si>
  <si>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</si>
  <si>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</si>
  <si>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</si>
  <si>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</si>
  <si>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</si>
  <si>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</si>
  <si>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</si>
  <si>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</si>
  <si>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</si>
  <si>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</si>
  <si>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</si>
  <si>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</si>
  <si>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</si>
  <si>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</si>
  <si>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</si>
  <si>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</si>
  <si>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</si>
  <si>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</si>
  <si>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</si>
  <si>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</si>
  <si>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</si>
  <si>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</si>
  <si>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</si>
  <si>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</si>
  <si>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</si>
  <si>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</si>
  <si>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</si>
  <si>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</si>
  <si>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</si>
  <si>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</si>
  <si>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</si>
  <si>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</si>
  <si>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</si>
  <si>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</si>
  <si>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</si>
  <si>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</si>
  <si>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</si>
  <si>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</si>
  <si>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</si>
  <si>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</si>
  <si>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</si>
  <si>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</si>
  <si>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</si>
  <si>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</si>
  <si>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</si>
  <si>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</si>
  <si>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</si>
  <si>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</si>
  <si>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</si>
  <si>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</si>
  <si>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</si>
  <si>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</si>
  <si>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</si>
  <si>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</si>
  <si>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</si>
  <si>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</si>
  <si>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</si>
  <si>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</si>
  <si>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</si>
  <si>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</si>
  <si>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</si>
  <si>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</si>
  <si>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</si>
  <si>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</si>
  <si>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</si>
  <si>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</si>
  <si>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</si>
  <si>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</si>
  <si>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</si>
  <si>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</si>
  <si>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</si>
  <si>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</si>
  <si>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</si>
  <si>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</si>
  <si>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</si>
  <si>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</si>
  <si>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</si>
  <si>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</si>
  <si>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</si>
  <si>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</si>
  <si>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</si>
  <si>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</si>
  <si>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</si>
  <si>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</si>
  <si>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</si>
  <si>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</si>
  <si>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</si>
  <si>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</si>
  <si>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</si>
  <si>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</si>
  <si>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</si>
  <si>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</si>
  <si>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</si>
  <si>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</si>
  <si>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</si>
  <si>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</si>
  <si>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</si>
  <si>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</si>
  <si>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</si>
  <si>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</si>
  <si>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</si>
  <si>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</si>
  <si>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</si>
  <si>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</si>
  <si>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</si>
  <si>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</si>
  <si>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</si>
  <si>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</si>
  <si>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</si>
  <si>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</si>
  <si>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</si>
  <si>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</si>
  <si>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</si>
  <si>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</si>
  <si>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</si>
  <si>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</si>
  <si>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</si>
  <si>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</si>
  <si>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</si>
  <si>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</si>
  <si>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</si>
  <si>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</si>
  <si>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</si>
  <si>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</si>
  <si>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</si>
  <si>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</si>
  <si>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</si>
  <si>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</si>
  <si>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</si>
  <si>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</si>
  <si>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</si>
  <si>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</si>
  <si>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</si>
  <si>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</si>
  <si>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</si>
  <si>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</si>
  <si>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</si>
  <si>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</si>
  <si>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</si>
  <si>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</si>
  <si>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</si>
  <si>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</si>
  <si>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</si>
  <si>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</si>
  <si>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</si>
  <si>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</si>
  <si>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</si>
  <si>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</si>
  <si>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</si>
  <si>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</si>
  <si>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</si>
  <si>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</si>
  <si>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</si>
  <si>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</si>
  <si>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</si>
  <si>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</si>
  <si>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</si>
  <si>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</si>
  <si>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</si>
  <si>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</si>
  <si>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</si>
  <si>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</si>
  <si>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</si>
  <si>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</si>
  <si>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</si>
  <si>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</si>
  <si>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</si>
  <si>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</si>
  <si>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</si>
  <si>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</si>
  <si>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</si>
  <si>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</si>
  <si>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</si>
  <si>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</si>
  <si>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</si>
  <si>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</si>
  <si>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</si>
  <si>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</si>
  <si>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</si>
  <si>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</si>
  <si>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</si>
  <si>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</si>
  <si>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</si>
  <si>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</si>
  <si>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</si>
  <si>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</si>
  <si>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</si>
  <si>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</si>
  <si>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</si>
  <si>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</si>
  <si>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</si>
  <si>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</si>
  <si>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</si>
  <si>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</si>
  <si>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</si>
  <si>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</si>
  <si>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</si>
  <si>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</si>
  <si>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</si>
  <si>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</si>
  <si>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</si>
  <si>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</si>
  <si>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</si>
  <si>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</si>
  <si>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</si>
  <si>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</si>
  <si>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</si>
  <si>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</si>
  <si>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</si>
  <si>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</si>
  <si>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</si>
  <si>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</si>
  <si>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</si>
  <si>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</si>
  <si>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</si>
  <si>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</si>
  <si>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</si>
  <si>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</si>
  <si>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</si>
  <si>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</si>
  <si>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</si>
  <si>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</si>
  <si>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</si>
  <si>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</si>
  <si>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</si>
  <si>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</si>
  <si>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</si>
  <si>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</si>
  <si>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</si>
  <si>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</si>
  <si>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</si>
  <si>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</si>
  <si>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</si>
  <si>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</si>
  <si>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</si>
  <si>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</si>
  <si>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</si>
  <si>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</si>
  <si>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</si>
  <si>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</si>
  <si>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</si>
  <si>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</si>
  <si>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</si>
  <si>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</si>
  <si>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</si>
  <si>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</si>
  <si>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</si>
  <si>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</si>
  <si>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</si>
  <si>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</si>
  <si>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</si>
  <si>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</si>
  <si>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</si>
  <si>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</si>
  <si>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</si>
  <si>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</si>
  <si>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</si>
  <si>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</si>
  <si>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</si>
  <si>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</si>
  <si>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</si>
  <si>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</si>
  <si>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</si>
  <si>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</si>
  <si>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</si>
  <si>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</si>
  <si>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</si>
  <si>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</si>
  <si>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</si>
  <si>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</si>
  <si>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</si>
  <si>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</si>
  <si>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</si>
  <si>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</si>
  <si>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</si>
  <si>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</si>
  <si>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</si>
  <si>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</si>
  <si>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</si>
  <si>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</si>
  <si>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</si>
  <si>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</si>
  <si>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</si>
  <si>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</si>
  <si>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</si>
  <si>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</si>
  <si>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</si>
  <si>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</si>
  <si>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</si>
  <si>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</si>
  <si>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</si>
  <si>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</si>
  <si>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</si>
  <si>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</si>
  <si>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</si>
  <si>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</si>
  <si>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</si>
  <si>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</si>
  <si>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</si>
  <si>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</si>
  <si>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</si>
  <si>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</si>
  <si>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</si>
  <si>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</si>
  <si>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</si>
  <si>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</si>
  <si>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</si>
  <si>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</si>
  <si>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</si>
  <si>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</si>
  <si>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</si>
  <si>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</si>
  <si>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</si>
  <si>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</si>
  <si>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</si>
  <si>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</si>
  <si>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</si>
  <si>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</si>
  <si>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</si>
  <si>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</si>
  <si>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</si>
  <si>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</si>
  <si>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</si>
  <si>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</si>
  <si>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</si>
  <si>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</si>
  <si>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</si>
  <si>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</si>
  <si>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</si>
  <si>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</si>
  <si>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</si>
  <si>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</si>
  <si>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</si>
  <si>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</si>
  <si>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</si>
  <si>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</si>
  <si>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</si>
  <si>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</si>
  <si>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</si>
  <si>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</si>
  <si>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</si>
  <si>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</si>
  <si>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</si>
  <si>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</si>
  <si>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</si>
  <si>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</si>
  <si>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</si>
  <si>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</si>
  <si>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</si>
  <si>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</si>
  <si>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</si>
  <si>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</si>
  <si>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</si>
  <si>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</si>
  <si>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</si>
  <si>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</si>
  <si>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</si>
  <si>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</si>
  <si>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</si>
  <si>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</si>
  <si>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</si>
  <si>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</si>
  <si>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</si>
  <si>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</si>
  <si>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</si>
  <si>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</si>
  <si>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</si>
  <si>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</si>
  <si>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</si>
  <si>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</si>
  <si>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</si>
  <si>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</si>
  <si>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</si>
  <si>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</si>
  <si>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</si>
  <si>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</si>
  <si>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</si>
  <si>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</si>
  <si>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</si>
  <si>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</si>
  <si>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</si>
  <si>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</si>
  <si>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</si>
  <si>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</si>
  <si>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</si>
  <si>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</si>
  <si>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</si>
  <si>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</si>
  <si>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</si>
  <si>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</si>
  <si>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</si>
  <si>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</si>
  <si>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</si>
  <si>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</si>
  <si>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</si>
  <si>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</si>
  <si>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</si>
  <si>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</si>
  <si>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</si>
  <si>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</si>
  <si>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</si>
  <si>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</si>
  <si>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</si>
  <si>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</si>
  <si>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</si>
  <si>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</si>
  <si>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</si>
  <si>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</si>
  <si>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</si>
  <si>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</si>
  <si>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</si>
  <si>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</si>
  <si>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</si>
  <si>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</si>
  <si>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</si>
  <si>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</si>
  <si>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</si>
  <si>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</si>
  <si>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</si>
  <si>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</si>
  <si>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</si>
  <si>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</si>
  <si>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</si>
  <si>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</si>
  <si>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</si>
  <si>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</si>
  <si>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</si>
  <si>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</si>
  <si>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</si>
  <si>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</si>
  <si>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</si>
  <si>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</si>
  <si>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</si>
  <si>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</si>
  <si>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</si>
  <si>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</si>
  <si>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</si>
  <si>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</si>
  <si>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</si>
  <si>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</si>
  <si>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</si>
  <si>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</si>
  <si>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</si>
  <si>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</si>
  <si>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</si>
  <si>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</si>
  <si>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</si>
  <si>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</si>
  <si>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</si>
  <si>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</si>
  <si>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</si>
  <si>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</si>
  <si>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</si>
  <si>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</si>
  <si>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</si>
  <si>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</si>
  <si>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</si>
  <si>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</si>
  <si>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</si>
  <si>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</si>
  <si>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</si>
  <si>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</si>
  <si>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</si>
  <si>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</si>
  <si>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</si>
  <si>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</si>
  <si>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</si>
  <si>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</si>
  <si>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</si>
  <si>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</si>
  <si>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</si>
  <si>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</si>
  <si>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</si>
  <si>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</si>
  <si>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</si>
  <si>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</si>
  <si>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</si>
  <si>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</si>
  <si>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</si>
  <si>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</si>
  <si>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</si>
  <si>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</si>
  <si>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</si>
  <si>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</si>
  <si>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</si>
  <si>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</si>
  <si>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</si>
  <si>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</si>
  <si>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</si>
  <si>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</si>
  <si>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</si>
  <si>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</si>
  <si>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</si>
  <si>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</si>
  <si>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</si>
  <si>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</si>
  <si>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</si>
  <si>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</si>
  <si>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</si>
  <si>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</si>
  <si>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</si>
  <si>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</si>
  <si>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</si>
  <si>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</si>
  <si>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</si>
  <si>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</si>
  <si>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</si>
  <si>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</si>
  <si>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</si>
  <si>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</si>
  <si>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</si>
  <si>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</si>
  <si>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</si>
  <si>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</si>
  <si>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</si>
  <si>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</si>
  <si>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</si>
  <si>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</si>
  <si>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</si>
  <si>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</si>
  <si>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</si>
  <si>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</si>
  <si>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</si>
  <si>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</si>
  <si>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</si>
  <si>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</si>
  <si>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</si>
  <si>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</si>
  <si>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</si>
  <si>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</si>
  <si>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</si>
  <si>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</si>
  <si>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</si>
  <si>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</si>
  <si>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</si>
  <si>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</si>
  <si>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</si>
  <si>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</si>
  <si>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</si>
  <si>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</si>
  <si>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</si>
  <si>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</si>
  <si>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</si>
  <si>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</si>
  <si>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</si>
  <si>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</si>
  <si>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</si>
  <si>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</si>
  <si>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</si>
  <si>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</si>
  <si>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</si>
  <si>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</si>
  <si>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</si>
  <si>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</si>
  <si>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</si>
  <si>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</si>
  <si>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</si>
  <si>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</si>
  <si>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</si>
  <si>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</si>
  <si>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</si>
  <si>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</si>
  <si>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</si>
  <si>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</si>
  <si>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</si>
  <si>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</si>
  <si>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</si>
  <si>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</si>
  <si>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</si>
  <si>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</si>
  <si>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</si>
  <si>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</si>
  <si>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</si>
  <si>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</si>
  <si>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</si>
  <si>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</si>
  <si>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</si>
  <si>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</si>
  <si>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</si>
  <si>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</si>
  <si>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</si>
  <si>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</si>
  <si>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</si>
  <si>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</si>
  <si>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</si>
  <si>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</si>
  <si>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</si>
  <si>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</si>
  <si>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</si>
  <si>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</si>
  <si>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</si>
  <si>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</si>
  <si>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</si>
  <si>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</si>
  <si>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</si>
  <si>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</si>
  <si>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</si>
  <si>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</si>
  <si>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</si>
  <si>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</si>
  <si>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</si>
  <si>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</si>
  <si>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</si>
  <si>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</si>
  <si>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</si>
  <si>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</si>
  <si>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</si>
  <si>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</si>
  <si>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</si>
  <si>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</si>
  <si>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</si>
  <si>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</si>
  <si>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</si>
  <si>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</si>
  <si>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</si>
  <si>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</si>
  <si>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</si>
  <si>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</si>
  <si>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</si>
  <si>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</si>
  <si>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</si>
  <si>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</si>
  <si>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</si>
  <si>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</si>
  <si>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</si>
  <si>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</si>
  <si>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</si>
  <si>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</si>
  <si>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</si>
  <si>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</si>
  <si>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</si>
  <si>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</si>
  <si>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</si>
  <si>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</si>
  <si>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</si>
  <si>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</si>
  <si>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</si>
  <si>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</si>
  <si>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</si>
  <si>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</si>
  <si>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</si>
  <si>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</si>
  <si>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</si>
  <si>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</si>
  <si>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</si>
  <si>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</si>
  <si>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</si>
  <si>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</si>
  <si>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</si>
  <si>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</si>
  <si>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</si>
  <si>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</si>
  <si>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</si>
  <si>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</si>
  <si>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</si>
  <si>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</si>
  <si>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</si>
  <si>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</si>
  <si>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</si>
  <si>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</si>
  <si>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</si>
  <si>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</si>
  <si>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</si>
  <si>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</si>
  <si>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</si>
  <si>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</si>
  <si>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</si>
  <si>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</si>
  <si>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</si>
  <si>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</si>
  <si>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</si>
  <si>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</si>
  <si>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</si>
  <si>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</si>
  <si>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</si>
  <si>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</si>
  <si>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</si>
  <si>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</si>
  <si>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</si>
  <si>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</si>
  <si>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</si>
  <si>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</si>
  <si>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</si>
  <si>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</si>
  <si>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</si>
  <si>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</si>
  <si>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</si>
  <si>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</si>
  <si>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</si>
  <si>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</si>
  <si>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</si>
  <si>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</si>
  <si>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</si>
  <si>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</si>
  <si>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</si>
  <si>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</si>
  <si>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</si>
  <si>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</si>
  <si>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</si>
  <si>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</si>
  <si>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</si>
  <si>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</si>
  <si>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</si>
  <si>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</si>
  <si>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</si>
  <si>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</si>
  <si>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</si>
  <si>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</si>
  <si>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</si>
  <si>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</si>
  <si>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</si>
  <si>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</si>
  <si>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</si>
  <si>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</si>
  <si>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</si>
  <si>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</si>
  <si>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</si>
  <si>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</si>
  <si>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</si>
  <si>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</si>
  <si>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</si>
  <si>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</si>
  <si>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</si>
  <si>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</si>
  <si>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</si>
  <si>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</si>
  <si>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</si>
  <si>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</si>
  <si>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</si>
  <si>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</si>
  <si>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</si>
  <si>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</si>
  <si>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</si>
  <si>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</si>
  <si>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</si>
  <si>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</si>
  <si>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</si>
  <si>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</si>
  <si>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</si>
  <si>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</si>
  <si>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</si>
  <si>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</si>
  <si>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</si>
  <si>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</si>
  <si>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</si>
  <si>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</si>
  <si>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</si>
  <si>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</si>
  <si>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</si>
  <si>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</si>
  <si>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</si>
  <si>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</si>
  <si>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</si>
  <si>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</si>
  <si>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</si>
  <si>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</si>
  <si>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</si>
  <si>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</si>
  <si>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</si>
  <si>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</si>
  <si>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</si>
  <si>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</si>
  <si>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</si>
  <si>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</si>
  <si>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</si>
  <si>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</si>
  <si>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</si>
  <si>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</si>
  <si>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</si>
  <si>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</si>
  <si>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</si>
  <si>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</si>
  <si>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</si>
  <si>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</si>
  <si>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</si>
  <si>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</si>
  <si>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</si>
  <si>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</si>
  <si>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</si>
  <si>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</si>
  <si>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</si>
  <si>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</si>
  <si>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</si>
  <si>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</si>
  <si>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</si>
  <si>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</si>
  <si>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</si>
  <si>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</si>
  <si>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</si>
  <si>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</si>
  <si>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</si>
  <si>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</si>
  <si>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</si>
  <si>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</si>
  <si>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</si>
  <si>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</si>
  <si>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</si>
  <si>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</si>
  <si>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</si>
  <si>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</si>
  <si>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</si>
  <si>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</si>
  <si>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</si>
  <si>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</si>
  <si>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</si>
  <si>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</si>
  <si>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</si>
  <si>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</si>
  <si>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</si>
  <si>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</si>
  <si>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</si>
  <si>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</si>
  <si>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</si>
  <si>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</si>
  <si>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</si>
  <si>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</si>
  <si>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</si>
  <si>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</si>
  <si>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</si>
  <si>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</si>
  <si>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</si>
  <si>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</si>
  <si>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</si>
  <si>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</si>
  <si>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</si>
  <si>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</si>
  <si>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</si>
  <si>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</si>
  <si>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</si>
  <si>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</si>
  <si>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</si>
  <si>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</si>
  <si>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</si>
  <si>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</si>
  <si>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</si>
  <si>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</si>
  <si>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</si>
  <si>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</si>
  <si>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</si>
  <si>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</si>
  <si>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</si>
  <si>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</si>
  <si>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</si>
  <si>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</si>
  <si>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</si>
  <si>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</si>
  <si>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</si>
  <si>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</si>
  <si>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</si>
  <si>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</si>
  <si>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</si>
  <si>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</si>
  <si>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</si>
  <si>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</si>
  <si>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</si>
  <si>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</si>
  <si>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</si>
  <si>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</si>
  <si>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</si>
  <si>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</si>
  <si>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</si>
  <si>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</si>
  <si>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</si>
  <si>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</si>
  <si>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</si>
  <si>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</si>
  <si>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</si>
  <si>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</si>
  <si>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</si>
  <si>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</si>
  <si>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</si>
  <si>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</si>
  <si>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</si>
  <si>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</si>
  <si>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</si>
  <si>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</si>
  <si>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</si>
  <si>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</si>
  <si>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</si>
  <si>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</si>
  <si>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</si>
  <si>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</si>
  <si>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</si>
  <si>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</si>
  <si>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</si>
  <si>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</si>
  <si>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</si>
  <si>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</si>
  <si>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</si>
  <si>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</si>
  <si>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</si>
  <si>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</si>
  <si>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</si>
  <si>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</si>
  <si>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</si>
  <si>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</si>
  <si>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</si>
  <si>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</si>
  <si>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</si>
  <si>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</si>
  <si>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</si>
  <si>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</si>
  <si>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</si>
  <si>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</si>
  <si>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</si>
  <si>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</si>
  <si>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</si>
  <si>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</si>
  <si>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</si>
  <si>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</si>
  <si>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</si>
  <si>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</si>
  <si>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</si>
  <si>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</si>
  <si>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</si>
  <si>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</si>
  <si>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</si>
  <si>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</si>
  <si>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</si>
  <si>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</si>
  <si>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</si>
  <si>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</si>
  <si>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</si>
  <si>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</si>
  <si>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</si>
  <si>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</si>
  <si>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</si>
  <si>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</si>
  <si>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</si>
  <si>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</si>
  <si>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</si>
  <si>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</si>
  <si>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</si>
  <si>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</si>
  <si>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</si>
  <si>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</si>
  <si>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</si>
  <si>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</si>
  <si>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</si>
  <si>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</si>
  <si>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</si>
  <si>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</si>
  <si>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</si>
  <si>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</si>
  <si>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</si>
  <si>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</si>
  <si>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</si>
  <si>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</si>
  <si>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</si>
  <si>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</si>
  <si>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</si>
  <si>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</si>
  <si>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</si>
  <si>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</si>
  <si>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</si>
  <si>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</si>
  <si>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</si>
  <si>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</si>
  <si>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</si>
  <si>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</si>
  <si>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</si>
  <si>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</si>
  <si>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</si>
  <si>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</si>
  <si>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</si>
  <si>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</si>
  <si>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</si>
  <si>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</si>
  <si>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</si>
  <si>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</si>
  <si>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</si>
  <si>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</si>
  <si>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</si>
  <si>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</si>
  <si>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</si>
  <si>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</si>
  <si>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</si>
  <si>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</si>
  <si>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</si>
  <si>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</si>
  <si>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</si>
  <si>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</si>
  <si>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</si>
  <si>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</si>
  <si>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</si>
  <si>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</si>
  <si>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</si>
  <si>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</si>
  <si>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</si>
  <si>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</si>
  <si>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</si>
  <si>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</si>
  <si>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</si>
  <si>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</si>
  <si>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</si>
  <si>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</si>
  <si>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</si>
  <si>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</si>
  <si>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</si>
  <si>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</si>
  <si>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</si>
  <si>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</si>
  <si>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</si>
  <si>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</si>
  <si>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</si>
  <si>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</si>
  <si>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</si>
  <si>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</si>
  <si>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</si>
  <si>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</si>
  <si>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</si>
  <si>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</si>
  <si>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</si>
  <si>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</si>
  <si>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</si>
  <si>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</si>
  <si>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</si>
  <si>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</si>
  <si>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</si>
  <si>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</si>
  <si>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</si>
  <si>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</si>
  <si>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</si>
  <si>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</si>
  <si>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</si>
  <si>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</si>
  <si>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</si>
  <si>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</si>
  <si>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</si>
  <si>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</si>
  <si>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</si>
  <si>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</si>
  <si>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</si>
  <si>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</si>
  <si>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</si>
  <si>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</si>
  <si>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</si>
  <si>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</si>
  <si>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</si>
  <si>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</si>
  <si>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</si>
  <si>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</si>
  <si>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</si>
  <si>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</si>
  <si>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</si>
  <si>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</si>
  <si>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</si>
  <si>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</si>
  <si>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</si>
  <si>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</si>
  <si>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</si>
  <si>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</si>
  <si>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</si>
  <si>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</si>
  <si>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</si>
  <si>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</si>
  <si>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</si>
  <si>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</si>
  <si>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</si>
  <si>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</si>
  <si>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</si>
  <si>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</si>
  <si>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</si>
  <si>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</si>
  <si>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</si>
  <si>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</si>
  <si>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</si>
  <si>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</si>
  <si>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</si>
  <si>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</si>
  <si>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</si>
  <si>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</si>
  <si>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</si>
  <si>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</si>
  <si>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</si>
  <si>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</si>
  <si>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</si>
  <si>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</si>
  <si>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</si>
  <si>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</si>
  <si>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</si>
  <si>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</si>
  <si>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</si>
  <si>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</si>
  <si>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</si>
  <si>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</si>
  <si>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</si>
  <si>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</si>
  <si>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</si>
  <si>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</si>
  <si>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</si>
  <si>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</si>
  <si>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</si>
  <si>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</si>
  <si>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</si>
  <si>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</si>
  <si>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</si>
  <si>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</si>
  <si>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</si>
  <si>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</si>
  <si>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</si>
  <si>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</si>
  <si>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</si>
  <si>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</si>
  <si>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</si>
  <si>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</si>
  <si>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</si>
  <si>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</si>
  <si>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</si>
  <si>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</si>
  <si>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</si>
  <si>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</si>
  <si>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</si>
  <si>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</si>
  <si>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</si>
  <si>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</si>
  <si>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</si>
  <si>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</si>
  <si>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</si>
  <si>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</si>
  <si>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</si>
  <si>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</si>
  <si>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</si>
  <si>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</si>
  <si>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</si>
  <si>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</si>
  <si>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</si>
  <si>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</si>
  <si>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</si>
  <si>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</si>
  <si>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</si>
  <si>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</si>
  <si>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</si>
  <si>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</si>
  <si>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</si>
  <si>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</si>
  <si>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</si>
  <si>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</si>
  <si>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</si>
  <si>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</si>
  <si>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</si>
  <si>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</si>
  <si>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</si>
  <si>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</si>
  <si>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</si>
  <si>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</si>
  <si>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</si>
  <si>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</si>
  <si>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</si>
  <si>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</si>
  <si>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</si>
  <si>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</si>
  <si>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</si>
  <si>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</si>
  <si>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</si>
  <si>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</si>
  <si>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</si>
  <si>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</si>
  <si>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</si>
  <si>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</si>
  <si>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</si>
  <si>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</si>
  <si>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</si>
  <si>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</si>
  <si>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</si>
  <si>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</si>
  <si>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</si>
  <si>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</si>
  <si>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</si>
  <si>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</si>
  <si>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</si>
  <si>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</si>
  <si>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</si>
  <si>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</si>
  <si>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</si>
  <si>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</si>
  <si>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</si>
  <si>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</si>
  <si>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</si>
  <si>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</si>
  <si>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</si>
  <si>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</si>
  <si>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</si>
  <si>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</si>
  <si>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</si>
  <si>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</si>
  <si>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</si>
  <si>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</si>
  <si>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</si>
  <si>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</si>
  <si>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</si>
  <si>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</si>
  <si>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</si>
  <si>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</si>
  <si>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</si>
  <si>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</si>
  <si>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</si>
  <si>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</si>
  <si>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</si>
  <si>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</si>
  <si>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</si>
  <si>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</si>
  <si>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</si>
  <si>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</si>
  <si>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</si>
  <si>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</si>
  <si>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</si>
  <si>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</si>
  <si>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</si>
  <si>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</si>
  <si>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</si>
  <si>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</si>
  <si>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</si>
  <si>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</si>
  <si>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</si>
  <si>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</si>
  <si>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</si>
  <si>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</si>
  <si>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</si>
  <si>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</si>
  <si>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</si>
  <si>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</si>
  <si>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</si>
  <si>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</si>
  <si>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</si>
  <si>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</si>
  <si>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</si>
  <si>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</si>
  <si>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</si>
  <si>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</si>
  <si>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</si>
  <si>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</si>
  <si>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</si>
  <si>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</si>
  <si>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</si>
  <si>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</si>
  <si>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</si>
  <si>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</si>
  <si>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</si>
  <si>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</si>
  <si>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</si>
  <si>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</si>
  <si>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</si>
  <si>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</si>
  <si>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</si>
  <si>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</si>
  <si>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</si>
  <si>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</si>
  <si>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</si>
  <si>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</si>
  <si>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</si>
  <si>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</si>
  <si>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</si>
  <si>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</si>
  <si>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</si>
  <si>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</si>
  <si>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</si>
  <si>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</si>
  <si>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</si>
  <si>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</si>
  <si>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</si>
  <si>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</si>
  <si>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</si>
  <si>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</si>
  <si>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</si>
  <si>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</si>
  <si>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</si>
  <si>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</si>
  <si>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</si>
  <si>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</si>
  <si>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</si>
  <si>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</si>
  <si>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</si>
  <si>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</si>
  <si>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</si>
  <si>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</si>
  <si>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</si>
  <si>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</si>
  <si>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</si>
  <si>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</si>
  <si>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</si>
  <si>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</si>
  <si>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</si>
  <si>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</si>
  <si>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</si>
  <si>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</si>
  <si>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</si>
  <si>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</si>
  <si>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</si>
  <si>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</si>
  <si>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</si>
  <si>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</si>
  <si>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</si>
  <si>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</si>
  <si>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</si>
  <si>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</si>
  <si>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</si>
  <si>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</si>
  <si>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</si>
  <si>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</si>
  <si>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</si>
  <si>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</si>
  <si>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</si>
  <si>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</si>
  <si>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</si>
  <si>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</si>
  <si>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</si>
  <si>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</si>
  <si>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</si>
  <si>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</si>
  <si>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</si>
  <si>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</si>
  <si>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</si>
  <si>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</si>
  <si>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</si>
  <si>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</si>
  <si>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</si>
  <si>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</si>
  <si>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</si>
  <si>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</si>
  <si>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</si>
  <si>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</si>
  <si>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</si>
  <si>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</si>
  <si>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</si>
  <si>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</si>
  <si>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</si>
  <si>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</si>
  <si>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</si>
  <si>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</si>
  <si>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</si>
  <si>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</si>
  <si>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</si>
  <si>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</si>
  <si>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</si>
  <si>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</si>
  <si>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</si>
  <si>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</si>
  <si>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</si>
  <si>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</si>
  <si>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</si>
  <si>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</si>
  <si>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</si>
  <si>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</si>
  <si>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</si>
  <si>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</si>
  <si>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</si>
  <si>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</si>
  <si>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</si>
  <si>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</si>
  <si>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</si>
  <si>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</si>
  <si>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</si>
  <si>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</si>
  <si>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</si>
  <si>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</si>
  <si>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</si>
  <si>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</si>
  <si>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</si>
  <si>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</si>
  <si>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</si>
  <si>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</si>
  <si>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</si>
  <si>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</si>
  <si>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</si>
  <si>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</si>
  <si>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</si>
  <si>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</si>
  <si>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</si>
  <si>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</si>
  <si>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</si>
  <si>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</si>
  <si>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</si>
  <si>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</si>
  <si>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</si>
  <si>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</si>
  <si>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</si>
  <si>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</si>
  <si>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</si>
  <si>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</si>
  <si>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</si>
  <si>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</si>
  <si>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</si>
  <si>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</si>
  <si>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</si>
  <si>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</si>
  <si>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</si>
  <si>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</si>
  <si>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</si>
  <si>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</si>
  <si>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</si>
  <si>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</si>
  <si>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</si>
  <si>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</si>
  <si>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</si>
  <si>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</si>
  <si>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</si>
  <si>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</si>
  <si>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</si>
  <si>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</si>
  <si>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</si>
  <si>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</si>
  <si>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</si>
  <si>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</si>
  <si>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</si>
  <si>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</si>
  <si>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</si>
  <si>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</si>
  <si>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</si>
  <si>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</si>
  <si>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</si>
  <si>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</si>
  <si>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</si>
  <si>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</si>
  <si>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</si>
  <si>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</si>
  <si>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</si>
  <si>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</si>
  <si>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</si>
  <si>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</si>
  <si>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</si>
  <si>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</si>
  <si>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</si>
  <si>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</si>
  <si>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</si>
  <si>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</si>
  <si>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</si>
  <si>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</si>
  <si>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</si>
  <si>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</si>
  <si>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</si>
  <si>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</si>
  <si>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</si>
  <si>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</si>
  <si>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</si>
  <si>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</si>
  <si>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</si>
  <si>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</si>
  <si>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</si>
  <si>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</si>
  <si>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</si>
  <si>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</si>
  <si>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</si>
  <si>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</si>
  <si>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</si>
  <si>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</si>
  <si>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</si>
  <si>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</si>
  <si>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</si>
  <si>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</si>
  <si>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</si>
  <si>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</si>
  <si>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</si>
  <si>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</si>
  <si>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</si>
  <si>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</si>
  <si>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</si>
  <si>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</si>
  <si>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</si>
  <si>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</si>
  <si>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</si>
  <si>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</si>
  <si>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</si>
  <si>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</si>
  <si>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</si>
  <si>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</si>
  <si>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</si>
  <si>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</si>
  <si>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</si>
  <si>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</si>
  <si>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</si>
  <si>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</si>
  <si>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</si>
  <si>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</si>
  <si>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</si>
  <si>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</si>
  <si>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</si>
  <si>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</si>
  <si>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</si>
  <si>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</si>
  <si>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</si>
  <si>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</si>
  <si>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</si>
  <si>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</si>
  <si>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</si>
  <si>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</si>
  <si>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</si>
  <si>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</si>
  <si>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</si>
  <si>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</si>
  <si>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</si>
  <si>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</si>
  <si>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</si>
  <si>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</si>
  <si>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</si>
  <si>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</si>
  <si>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</si>
  <si>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</si>
  <si>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</si>
  <si>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</si>
  <si>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</si>
  <si>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</si>
  <si>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</si>
  <si>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</si>
  <si>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</si>
  <si>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</si>
  <si>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</si>
  <si>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</si>
  <si>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</si>
  <si>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</si>
  <si>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</si>
  <si>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</si>
  <si>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</si>
  <si>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</si>
  <si>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</si>
  <si>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</si>
  <si>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</si>
  <si>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</si>
  <si>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</si>
  <si>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</si>
  <si>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</si>
  <si>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</si>
  <si>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</si>
  <si>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</si>
  <si>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</si>
  <si>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</si>
  <si>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</si>
  <si>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</si>
  <si>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</si>
  <si>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</si>
  <si>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</si>
  <si>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</si>
  <si>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</si>
  <si>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</si>
  <si>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</si>
  <si>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</si>
  <si>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</si>
  <si>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</si>
  <si>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</si>
  <si>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</si>
  <si>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</si>
  <si>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</si>
  <si>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</si>
  <si>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</si>
  <si>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</si>
  <si>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</si>
  <si>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</si>
  <si>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</si>
  <si>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</si>
  <si>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</si>
  <si>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</si>
  <si>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</si>
  <si>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</si>
  <si>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</si>
  <si>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</si>
  <si>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</si>
  <si>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</si>
  <si>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</si>
  <si>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</si>
  <si>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</si>
  <si>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</si>
  <si>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</si>
  <si>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</si>
  <si>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</si>
  <si>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</si>
  <si>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</si>
  <si>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</si>
  <si>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</si>
  <si>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</si>
  <si>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</si>
  <si>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</si>
  <si>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</si>
  <si>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</si>
  <si>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</si>
  <si>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</si>
  <si>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</si>
  <si>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</si>
  <si>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</si>
  <si>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</si>
  <si>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</si>
  <si>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</si>
  <si>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</si>
  <si>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</si>
  <si>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</si>
  <si>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</si>
  <si>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</si>
  <si>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</si>
  <si>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</si>
  <si>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</si>
  <si>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</si>
  <si>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</si>
  <si>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</si>
  <si>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</si>
  <si>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</si>
  <si>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</si>
  <si>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</si>
  <si>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</si>
  <si>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</si>
  <si>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</si>
  <si>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</si>
  <si>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</si>
  <si>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</si>
  <si>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</si>
  <si>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</si>
  <si>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</si>
  <si>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</si>
  <si>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</si>
  <si>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</si>
  <si>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</si>
  <si>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</si>
  <si>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</si>
  <si>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</si>
  <si>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</si>
  <si>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</si>
  <si>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</si>
  <si>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</si>
  <si>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</si>
  <si>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</si>
  <si>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</si>
  <si>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</si>
  <si>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</si>
  <si>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</si>
  <si>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</si>
  <si>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</si>
  <si>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</si>
  <si>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</si>
  <si>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</si>
  <si>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</si>
  <si>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</si>
  <si>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</si>
  <si>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</si>
  <si>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</si>
  <si>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</si>
  <si>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</si>
  <si>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</si>
  <si>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</si>
  <si>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</si>
  <si>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</si>
  <si>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</si>
  <si>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</si>
  <si>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</si>
  <si>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</si>
  <si>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</si>
  <si>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</si>
  <si>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</si>
  <si>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</si>
  <si>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</si>
  <si>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</si>
  <si>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</si>
  <si>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</si>
  <si>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</si>
  <si>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</si>
  <si>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</si>
  <si>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</si>
  <si>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</si>
  <si>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</si>
  <si>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</si>
  <si>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</si>
  <si>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</si>
  <si>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</si>
  <si>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</si>
  <si>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</si>
  <si>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</si>
  <si>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</si>
  <si>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</si>
  <si>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</si>
  <si>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</si>
  <si>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</si>
  <si>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</si>
  <si>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</si>
  <si>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</si>
  <si>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</si>
  <si>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</si>
  <si>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</si>
  <si>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</si>
  <si>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</si>
  <si>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</si>
  <si>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</si>
  <si>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</si>
  <si>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</si>
  <si>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</si>
  <si>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</si>
  <si>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</si>
  <si>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</si>
  <si>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</si>
  <si>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</si>
  <si>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</si>
  <si>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</si>
  <si>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</si>
  <si>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</si>
  <si>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</si>
  <si>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</si>
  <si>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</si>
  <si>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</si>
  <si>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</si>
  <si>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</si>
  <si>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</si>
  <si>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</si>
  <si>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</si>
  <si>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</si>
  <si>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</si>
  <si>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</si>
  <si>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</si>
  <si>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</si>
  <si>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</si>
  <si>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</si>
  <si>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</si>
  <si>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</si>
  <si>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</si>
  <si>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</si>
  <si>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</si>
  <si>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</si>
  <si>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</si>
  <si>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</si>
  <si>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</si>
  <si>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</si>
  <si>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</si>
  <si>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</si>
  <si>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</si>
  <si>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</si>
  <si>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</si>
  <si>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</si>
  <si>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</si>
  <si>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</si>
  <si>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</si>
  <si>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</si>
  <si>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</si>
  <si>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</si>
  <si>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</si>
  <si>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</si>
  <si>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</si>
  <si>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</si>
  <si>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</si>
  <si>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</si>
  <si>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</si>
  <si>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</si>
  <si>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</si>
  <si>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</si>
  <si>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</si>
  <si>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</si>
  <si>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</si>
  <si>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</si>
  <si>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</si>
  <si>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</si>
  <si>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</si>
  <si>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</si>
  <si>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</si>
  <si>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</si>
  <si>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</si>
  <si>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</si>
  <si>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</si>
  <si>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</si>
  <si>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</si>
  <si>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</si>
  <si>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</si>
  <si>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</si>
  <si>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</si>
  <si>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</si>
  <si>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</si>
  <si>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</si>
  <si>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</si>
  <si>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</si>
  <si>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</si>
  <si>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</si>
  <si>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</si>
  <si>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</si>
  <si>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</si>
  <si>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</si>
  <si>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</si>
  <si>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</si>
  <si>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</si>
  <si>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</si>
  <si>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</si>
  <si>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</si>
  <si>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</si>
  <si>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</si>
  <si>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</si>
  <si>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</si>
  <si>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</si>
  <si>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</si>
  <si>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</si>
  <si>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</si>
  <si>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</si>
  <si>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</si>
  <si>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</si>
  <si>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</si>
  <si>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</si>
  <si>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</si>
  <si>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</si>
  <si>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</si>
  <si>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</si>
  <si>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</si>
  <si>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</si>
  <si>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</si>
  <si>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</si>
  <si>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</si>
  <si>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</si>
  <si>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</si>
  <si>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</si>
  <si>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</si>
  <si>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</si>
  <si>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</si>
  <si>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</si>
  <si>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</si>
  <si>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</si>
  <si>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</si>
  <si>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</si>
  <si>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</si>
  <si>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</si>
  <si>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</si>
  <si>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</si>
  <si>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</si>
  <si>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</si>
  <si>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</si>
  <si>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</si>
  <si>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</si>
  <si>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</si>
  <si>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</si>
  <si>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</si>
  <si>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</si>
  <si>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</si>
  <si>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</si>
  <si>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</si>
  <si>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</si>
  <si>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</si>
  <si>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</si>
  <si>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</si>
  <si>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</si>
  <si>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</si>
  <si>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</si>
  <si>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</si>
  <si>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</si>
  <si>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</si>
  <si>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</si>
  <si>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</si>
  <si>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</si>
  <si>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</si>
  <si>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</si>
  <si>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</si>
  <si>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</si>
  <si>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</si>
  <si>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</si>
  <si>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</si>
  <si>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</si>
  <si>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</si>
  <si>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</si>
  <si>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</si>
  <si>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</si>
  <si>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</si>
  <si>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</si>
  <si>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</si>
  <si>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</si>
  <si>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</si>
  <si>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</si>
  <si>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</si>
  <si>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</si>
  <si>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</si>
  <si>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</si>
  <si>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</si>
  <si>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</si>
  <si>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</si>
  <si>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</si>
  <si>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</si>
  <si>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</si>
  <si>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</si>
  <si>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</si>
  <si>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</si>
  <si>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</si>
  <si>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</si>
  <si>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</si>
  <si>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</si>
  <si>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</si>
  <si>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</si>
  <si>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</si>
  <si>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</si>
  <si>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</si>
  <si>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</si>
  <si>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</si>
  <si>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</si>
  <si>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</si>
  <si>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</si>
  <si>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</si>
  <si>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</si>
  <si>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</si>
  <si>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</si>
  <si>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</si>
  <si>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</si>
  <si>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</si>
  <si>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</si>
  <si>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</si>
  <si>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</si>
  <si>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</si>
  <si>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</si>
  <si>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</si>
  <si>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</si>
  <si>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</si>
  <si>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</si>
  <si>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</si>
  <si>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</si>
  <si>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</si>
  <si>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</si>
  <si>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</si>
  <si>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</si>
  <si>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</si>
  <si>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</si>
  <si>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</si>
  <si>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</si>
  <si>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</si>
  <si>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</si>
  <si>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</si>
  <si>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</si>
  <si>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</si>
  <si>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</si>
  <si>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</si>
  <si>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</si>
  <si>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</si>
  <si>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</si>
  <si>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</si>
  <si>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</si>
  <si>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</si>
  <si>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</si>
  <si>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</si>
  <si>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</si>
  <si>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</si>
  <si>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</si>
  <si>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</si>
  <si>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</si>
  <si>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</si>
  <si>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</si>
  <si>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</si>
  <si>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</si>
  <si>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</si>
  <si>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</si>
  <si>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</si>
  <si>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</si>
  <si>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</si>
  <si>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</si>
  <si>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</si>
  <si>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</si>
  <si>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</si>
  <si>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</si>
  <si>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</si>
  <si>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</si>
  <si>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</si>
  <si>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</si>
  <si>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</si>
  <si>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</si>
  <si>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</si>
  <si>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</si>
  <si>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</si>
  <si>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</si>
  <si>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</si>
  <si>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</si>
  <si>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</si>
  <si>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</si>
  <si>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</si>
  <si>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</si>
  <si>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</si>
  <si>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</si>
  <si>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</si>
  <si>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</si>
  <si>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</si>
  <si>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</si>
  <si>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</si>
  <si>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</si>
  <si>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</si>
  <si>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</si>
  <si>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</si>
  <si>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</si>
  <si>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</si>
  <si>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</si>
  <si>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</si>
  <si>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</si>
  <si>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</si>
  <si>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</si>
  <si>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</si>
  <si>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</si>
  <si>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</si>
  <si>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</si>
  <si>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</si>
  <si>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</si>
  <si>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</si>
  <si>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</si>
  <si>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</si>
  <si>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</si>
  <si>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</si>
  <si>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</si>
  <si>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</si>
  <si>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</si>
  <si>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</si>
  <si>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</si>
  <si>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</si>
  <si>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</si>
  <si>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</si>
  <si>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</si>
  <si>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</si>
  <si>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</si>
  <si>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</si>
  <si>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</si>
  <si>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</si>
  <si>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</si>
  <si>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</si>
  <si>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</si>
  <si>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</si>
  <si>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</si>
  <si>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</si>
  <si>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</si>
  <si>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</si>
  <si>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</si>
  <si>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</si>
  <si>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</si>
  <si>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</si>
  <si>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</si>
  <si>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</si>
  <si>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</si>
  <si>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</si>
  <si>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</si>
  <si>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</si>
  <si>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</si>
  <si>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</si>
  <si>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</si>
  <si>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</si>
  <si>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</si>
  <si>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</si>
  <si>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</si>
  <si>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</si>
  <si>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</si>
  <si>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</si>
  <si>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</si>
  <si>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</si>
  <si>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</si>
  <si>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</si>
  <si>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</si>
  <si>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</si>
  <si>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</si>
  <si>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</si>
  <si>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</si>
  <si>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</si>
  <si>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</si>
  <si>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</si>
  <si>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</si>
  <si>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</si>
  <si>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</si>
  <si>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</si>
  <si>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</si>
  <si>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</si>
  <si>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</si>
  <si>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</si>
  <si>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</si>
  <si>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</si>
  <si>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</si>
  <si>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</si>
  <si>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</si>
  <si>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</si>
  <si>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</si>
  <si>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</si>
  <si>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</si>
  <si>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</si>
  <si>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</si>
  <si>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</si>
  <si>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</si>
  <si>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</si>
  <si>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</si>
  <si>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</si>
  <si>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</si>
  <si>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</si>
  <si>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</si>
  <si>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</si>
  <si>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</si>
  <si>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</si>
  <si>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</si>
  <si>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</si>
  <si>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</si>
  <si>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</si>
  <si>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</si>
  <si>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</si>
  <si>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</si>
  <si>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</si>
  <si>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</si>
  <si>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</si>
  <si>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</si>
  <si>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</si>
  <si>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</si>
  <si>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</si>
  <si>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</si>
  <si>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</si>
  <si>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</si>
  <si>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</si>
  <si>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</si>
  <si>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</si>
  <si>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</si>
  <si>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</si>
  <si>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</si>
  <si>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</si>
  <si>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</si>
  <si>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</si>
  <si>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</si>
  <si>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</si>
  <si>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</si>
  <si>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</si>
  <si>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</si>
  <si>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</si>
  <si>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</si>
  <si>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</si>
  <si>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</si>
  <si>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</si>
  <si>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</si>
  <si>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</si>
  <si>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</si>
  <si>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</si>
  <si>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</si>
  <si>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</si>
  <si>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</si>
  <si>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</si>
  <si>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</si>
  <si>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</si>
  <si>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</si>
  <si>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</si>
  <si>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</si>
  <si>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</si>
  <si>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</si>
  <si>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</si>
  <si>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</si>
  <si>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</si>
  <si>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</si>
  <si>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</si>
  <si>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</si>
  <si>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</si>
  <si>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</si>
  <si>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</si>
  <si>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</si>
  <si>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</si>
  <si>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</si>
  <si>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</si>
  <si>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</si>
  <si>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</si>
  <si>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</si>
  <si>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</si>
  <si>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</si>
  <si>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</si>
  <si>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</si>
  <si>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</si>
  <si>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</si>
  <si>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</si>
  <si>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</si>
  <si>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</si>
  <si>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</si>
  <si>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</si>
  <si>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</si>
  <si>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</si>
  <si>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</si>
  <si>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</si>
  <si>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</si>
  <si>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</si>
  <si>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</si>
  <si>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</si>
  <si>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</si>
  <si>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</si>
  <si>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</si>
  <si>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</si>
  <si>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</si>
  <si>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</si>
  <si>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</si>
  <si>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</si>
  <si>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</si>
  <si>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</si>
  <si>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</si>
  <si>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</si>
  <si>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</si>
  <si>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</si>
  <si>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</si>
  <si>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</si>
  <si>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</si>
  <si>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</si>
  <si>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</si>
  <si>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</si>
  <si>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</si>
  <si>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</si>
  <si>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</si>
  <si>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</si>
  <si>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</si>
  <si>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</si>
  <si>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</si>
  <si>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</si>
  <si>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</si>
  <si>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</si>
  <si>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</si>
  <si>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</si>
  <si>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</si>
  <si>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</si>
  <si>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</si>
  <si>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</si>
  <si>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</si>
  <si>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</si>
  <si>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</si>
  <si>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</si>
  <si>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</si>
  <si>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</si>
  <si>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</si>
  <si>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</si>
  <si>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</si>
  <si>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</si>
  <si>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</si>
  <si>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</si>
  <si>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</si>
  <si>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</si>
  <si>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</si>
  <si>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</si>
  <si>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</si>
  <si>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</si>
  <si>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</si>
  <si>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</si>
  <si>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</si>
  <si>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</si>
  <si>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</si>
  <si>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</si>
  <si>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</si>
  <si>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</si>
  <si>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</si>
  <si>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</si>
  <si>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</si>
  <si>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</si>
  <si>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</si>
  <si>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</si>
  <si>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</si>
  <si>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</si>
  <si>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</si>
  <si>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</si>
  <si>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</si>
  <si>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</si>
  <si>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</si>
  <si>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</si>
  <si>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</si>
  <si>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</si>
  <si>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</si>
  <si>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</si>
  <si>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</si>
  <si>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</si>
  <si>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</si>
  <si>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</si>
  <si>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</si>
  <si>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</si>
  <si>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</si>
  <si>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</si>
  <si>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</si>
  <si>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</si>
  <si>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</si>
  <si>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</si>
  <si>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</si>
  <si>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</si>
  <si>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</si>
  <si>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</si>
  <si>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</si>
  <si>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</si>
  <si>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</si>
  <si>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</si>
  <si>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</si>
  <si>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</si>
  <si>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</si>
  <si>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</si>
  <si>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</si>
  <si>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</si>
  <si>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</si>
  <si>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</si>
  <si>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</si>
  <si>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</si>
  <si>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</si>
  <si>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</si>
  <si>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</si>
  <si>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</si>
  <si>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</si>
  <si>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</si>
  <si>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</si>
  <si>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</si>
  <si>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</si>
  <si>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</si>
  <si>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</si>
  <si>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</si>
  <si>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</si>
  <si>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</si>
  <si>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</si>
  <si>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</si>
  <si>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</si>
  <si>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</si>
  <si>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</si>
  <si>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</si>
  <si>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</si>
  <si>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</si>
  <si>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</si>
  <si>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</si>
  <si>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</si>
  <si>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</si>
  <si>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</si>
  <si>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</si>
  <si>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</si>
  <si>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</si>
  <si>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</si>
  <si>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</si>
  <si>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</si>
  <si>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</si>
  <si>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</si>
  <si>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</si>
  <si>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</si>
  <si>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</si>
  <si>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</si>
  <si>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</si>
  <si>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</si>
  <si>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</si>
  <si>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</si>
  <si>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</si>
  <si>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</si>
  <si>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</si>
  <si>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</si>
  <si>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</si>
  <si>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</si>
  <si>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</si>
  <si>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</si>
  <si>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</si>
  <si>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</si>
  <si>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</si>
  <si>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</si>
  <si>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</si>
  <si>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</si>
  <si>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</si>
  <si>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</si>
  <si>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</si>
  <si>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</si>
  <si>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</si>
  <si>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</si>
  <si>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</si>
  <si>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</si>
  <si>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</si>
  <si>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</si>
  <si>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</si>
  <si>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</si>
  <si>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</si>
  <si>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</si>
  <si>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</si>
  <si>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</si>
  <si>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</si>
  <si>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</si>
  <si>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</si>
  <si>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</si>
  <si>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</si>
  <si>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</si>
  <si>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</si>
  <si>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</si>
  <si>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</si>
  <si>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</si>
  <si>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</si>
  <si>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</si>
  <si>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</si>
  <si>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</si>
  <si>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</si>
  <si>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</si>
  <si>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</si>
  <si>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</si>
  <si>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</si>
  <si>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</si>
  <si>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</si>
  <si>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</si>
  <si>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</si>
  <si>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</si>
  <si>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</si>
  <si>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</si>
  <si>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</si>
  <si>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</si>
  <si>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</si>
  <si>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</si>
  <si>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</si>
  <si>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</si>
  <si>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</si>
  <si>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</si>
  <si>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</si>
  <si>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</si>
  <si>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</si>
  <si>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</si>
  <si>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</si>
  <si>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</si>
  <si>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</si>
  <si>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</si>
  <si>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</si>
  <si>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</si>
  <si>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</si>
  <si>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</si>
  <si>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</si>
  <si>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</si>
  <si>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</si>
  <si>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</si>
  <si>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</si>
  <si>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</si>
  <si>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</si>
  <si>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</si>
  <si>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</si>
  <si>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</si>
  <si>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</si>
  <si>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</si>
  <si>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</si>
  <si>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</si>
  <si>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</si>
  <si>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</si>
  <si>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</si>
  <si>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</si>
  <si>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</si>
  <si>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</si>
  <si>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</si>
  <si>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</si>
  <si>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</si>
  <si>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</si>
  <si>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</si>
  <si>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</si>
  <si>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</si>
  <si>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</si>
  <si>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</si>
  <si>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</si>
  <si>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</si>
  <si>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</si>
  <si>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</si>
  <si>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</si>
  <si>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</si>
  <si>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</si>
  <si>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</si>
  <si>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</si>
  <si>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</si>
  <si>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</si>
  <si>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</si>
  <si>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</si>
  <si>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</si>
  <si>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</si>
  <si>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</si>
  <si>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</si>
  <si>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</si>
  <si>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</si>
  <si>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</si>
  <si>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</si>
  <si>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</si>
  <si>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</si>
  <si>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</si>
  <si>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</si>
  <si>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</si>
  <si>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</si>
  <si>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</si>
  <si>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</si>
  <si>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</si>
  <si>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</si>
  <si>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</si>
  <si>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</si>
  <si>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</si>
  <si>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</si>
  <si>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</si>
  <si>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</si>
  <si>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</si>
  <si>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</si>
  <si>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</si>
  <si>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</si>
  <si>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</si>
  <si>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</si>
  <si>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</si>
  <si>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</si>
  <si>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</si>
  <si>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</si>
  <si>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</si>
  <si>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</si>
  <si>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</si>
  <si>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</si>
  <si>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</si>
  <si>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</si>
  <si>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</si>
  <si>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</si>
  <si>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</si>
  <si>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</si>
  <si>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</si>
  <si>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</si>
  <si>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</si>
  <si>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</si>
  <si>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</si>
  <si>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</si>
  <si>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</si>
  <si>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</si>
  <si>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</si>
  <si>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</si>
  <si>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</si>
  <si>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</si>
  <si>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</si>
  <si>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</si>
  <si>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</si>
  <si>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</si>
  <si>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</si>
  <si>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</si>
  <si>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</si>
  <si>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</si>
  <si>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</si>
  <si>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</si>
  <si>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</si>
  <si>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</si>
  <si>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</si>
  <si>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</si>
  <si>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</si>
  <si>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</si>
  <si>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</si>
  <si>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</si>
  <si>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</si>
  <si>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</si>
  <si>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</si>
  <si>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</si>
  <si>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</si>
  <si>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</si>
  <si>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</si>
  <si>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</si>
  <si>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</si>
  <si>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</si>
  <si>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</si>
  <si>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</si>
  <si>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</si>
  <si>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</si>
  <si>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</si>
  <si>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</si>
  <si>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</si>
  <si>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</si>
  <si>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</si>
  <si>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</si>
  <si>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</si>
  <si>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</si>
  <si>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</si>
  <si>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</si>
  <si>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</si>
  <si>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</si>
  <si>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</si>
  <si>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</si>
  <si>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</si>
  <si>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</si>
  <si>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</si>
  <si>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</si>
  <si>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</si>
  <si>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</si>
  <si>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</si>
  <si>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</si>
  <si>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</si>
  <si>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</si>
  <si>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</si>
  <si>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</si>
  <si>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</si>
  <si>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</si>
  <si>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</si>
  <si>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</si>
  <si>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</si>
  <si>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</si>
  <si>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</si>
  <si>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</si>
  <si>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</si>
  <si>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</si>
  <si>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</si>
  <si>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</si>
  <si>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</si>
  <si>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</si>
  <si>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</si>
  <si>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</si>
  <si>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</si>
  <si>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</si>
  <si>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</si>
  <si>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</si>
  <si>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</si>
  <si>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</si>
  <si>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</si>
  <si>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</si>
  <si>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</si>
  <si>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</si>
  <si>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</si>
  <si>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</si>
  <si>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</si>
  <si>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</si>
  <si>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</si>
  <si>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</si>
  <si>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</si>
  <si>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</si>
  <si>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</si>
  <si>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</si>
  <si>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</si>
  <si>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</si>
  <si>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</si>
  <si>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</si>
  <si>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</si>
  <si>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</si>
  <si>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</si>
  <si>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</si>
  <si>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</si>
  <si>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</si>
  <si>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</si>
  <si>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</si>
  <si>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</si>
  <si>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</si>
  <si>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</si>
  <si>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</si>
  <si>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</si>
  <si>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</si>
  <si>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</si>
  <si>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</si>
  <si>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</si>
  <si>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</si>
  <si>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</si>
  <si>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</si>
  <si>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</si>
  <si>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</si>
  <si>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</si>
  <si>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</si>
  <si>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</si>
  <si>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</si>
  <si>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</si>
  <si>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</si>
  <si>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</si>
  <si>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</si>
  <si>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</si>
  <si>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</si>
  <si>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</si>
  <si>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</si>
  <si>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</si>
  <si>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</si>
  <si>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</si>
  <si>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</si>
  <si>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</si>
  <si>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</si>
  <si>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</si>
  <si>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</si>
  <si>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</si>
  <si>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</si>
  <si>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</si>
  <si>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</si>
  <si>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</si>
  <si>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</si>
  <si>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</si>
  <si>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</si>
  <si>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</si>
  <si>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</si>
  <si>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</si>
  <si>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</si>
  <si>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</si>
  <si>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</si>
  <si>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</si>
  <si>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</si>
  <si>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</si>
  <si>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</si>
  <si>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</si>
  <si>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</si>
  <si>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</si>
  <si>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</si>
  <si>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</si>
  <si>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</si>
  <si>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</si>
  <si>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</si>
  <si>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</si>
  <si>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</si>
  <si>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</si>
  <si>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</si>
  <si>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</si>
  <si>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</si>
  <si>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</si>
  <si>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</si>
  <si>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</si>
  <si>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</si>
  <si>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</si>
  <si>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</si>
  <si>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</si>
  <si>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</si>
  <si>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</si>
  <si>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</si>
  <si>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</si>
  <si>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</si>
  <si>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</si>
  <si>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</si>
  <si>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</si>
  <si>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</si>
  <si>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</si>
  <si>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</si>
  <si>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</si>
  <si>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</si>
  <si>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</si>
  <si>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</si>
  <si>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</si>
  <si>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</si>
  <si>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</si>
  <si>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</si>
  <si>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</si>
  <si>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</si>
  <si>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</si>
  <si>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</si>
  <si>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</si>
  <si>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</si>
  <si>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</si>
  <si>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</si>
  <si>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</si>
  <si>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</si>
  <si>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</si>
  <si>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</si>
  <si>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</si>
  <si>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</si>
  <si>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</si>
  <si>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</si>
  <si>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</si>
  <si>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</si>
  <si>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</si>
  <si>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</si>
  <si>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</si>
  <si>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</si>
  <si>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</si>
  <si>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</si>
  <si>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</si>
  <si>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</si>
  <si>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</si>
  <si>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</si>
  <si>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</si>
  <si>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</si>
  <si>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</si>
  <si>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</si>
  <si>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</si>
  <si>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</si>
  <si>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</si>
  <si>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</si>
  <si>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</si>
  <si>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</si>
  <si>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</si>
  <si>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</si>
  <si>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</si>
  <si>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</si>
  <si>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</si>
  <si>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</si>
  <si>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</si>
  <si>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</si>
  <si>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</si>
  <si>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</si>
  <si>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</si>
  <si>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</si>
  <si>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</si>
  <si>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</si>
  <si>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</si>
  <si>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</si>
  <si>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</si>
  <si>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</si>
  <si>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</si>
  <si>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</si>
  <si>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</si>
  <si>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</si>
  <si>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</si>
  <si>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</si>
  <si>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</si>
  <si>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</si>
  <si>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</si>
  <si>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</si>
  <si>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</si>
  <si>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</si>
  <si>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</si>
  <si>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</si>
  <si>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</si>
  <si>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</si>
  <si>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</si>
  <si>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</si>
  <si>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</si>
  <si>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</si>
  <si>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</si>
  <si>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</si>
  <si>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</si>
  <si>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</si>
  <si>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</si>
  <si>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</si>
  <si>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</si>
  <si>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</si>
  <si>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</si>
  <si>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</si>
  <si>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</si>
  <si>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</si>
  <si>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</si>
  <si>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</si>
  <si>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</si>
  <si>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</si>
  <si>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</si>
  <si>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</si>
  <si>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</si>
  <si>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</si>
  <si>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</si>
  <si>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</si>
  <si>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</si>
  <si>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</si>
  <si>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</si>
  <si>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</si>
  <si>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</si>
  <si>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</si>
  <si>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</si>
  <si>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</si>
  <si>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</si>
  <si>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</si>
  <si>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</si>
  <si>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</si>
  <si>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</si>
  <si>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</si>
  <si>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</si>
  <si>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</si>
  <si>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</si>
  <si>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</si>
  <si>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</si>
  <si>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</si>
  <si>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</si>
  <si>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</si>
  <si>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</si>
  <si>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</si>
  <si>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</si>
  <si>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</si>
  <si>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</si>
  <si>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</si>
  <si>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</si>
  <si>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</si>
  <si>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</si>
  <si>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</si>
  <si>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</si>
  <si>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</si>
  <si>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</si>
  <si>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</si>
  <si>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</si>
  <si>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</si>
  <si>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</si>
  <si>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</si>
  <si>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</si>
  <si>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</si>
  <si>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</si>
  <si>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</si>
  <si>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</si>
  <si>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</si>
  <si>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</si>
  <si>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</si>
  <si>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</si>
  <si>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</si>
  <si>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</si>
  <si>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</si>
  <si>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</si>
  <si>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</si>
  <si>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</si>
  <si>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</si>
  <si>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</si>
  <si>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</si>
  <si>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</si>
  <si>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</si>
  <si>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</si>
  <si>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</si>
  <si>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</si>
  <si>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</si>
  <si>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</si>
  <si>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</si>
  <si>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</si>
  <si>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</si>
  <si>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</si>
  <si>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</si>
  <si>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</si>
  <si>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</si>
  <si>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</si>
  <si>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</si>
  <si>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</si>
  <si>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</si>
  <si>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</si>
  <si>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</si>
  <si>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</si>
  <si>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</si>
  <si>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</si>
  <si>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</si>
  <si>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</si>
  <si>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</si>
  <si>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</si>
  <si>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</si>
  <si>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</si>
  <si>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</si>
  <si>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</si>
  <si>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</si>
  <si>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</si>
  <si>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</si>
  <si>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</si>
  <si>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</si>
  <si>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</si>
  <si>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</si>
  <si>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</si>
  <si>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</si>
  <si>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</si>
  <si>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</si>
  <si>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</si>
  <si>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</si>
  <si>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</si>
  <si>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</si>
  <si>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</si>
  <si>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</si>
  <si>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</si>
  <si>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</si>
  <si>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</si>
  <si>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</si>
  <si>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</si>
  <si>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</si>
  <si>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</si>
  <si>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</si>
  <si>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</si>
  <si>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</si>
  <si>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</si>
  <si>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</si>
  <si>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</si>
  <si>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</si>
  <si>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</si>
  <si>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</si>
  <si>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</si>
  <si>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</si>
  <si>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</si>
  <si>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</si>
  <si>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</si>
  <si>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</si>
  <si>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</si>
  <si>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</si>
  <si>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</si>
  <si>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</si>
  <si>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</si>
  <si>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</si>
  <si>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</si>
  <si>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</si>
  <si>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</si>
  <si>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</si>
  <si>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</si>
  <si>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</si>
  <si>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</si>
  <si>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</si>
  <si>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</si>
  <si>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</si>
  <si>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</si>
  <si>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</si>
  <si>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</si>
  <si>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</si>
  <si>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</si>
  <si>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</si>
  <si>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</si>
  <si>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</si>
  <si>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</si>
  <si>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</si>
  <si>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</si>
  <si>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</si>
  <si>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</si>
  <si>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</si>
  <si>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</si>
  <si>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</si>
  <si>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</si>
  <si>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</si>
  <si>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</si>
  <si>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</si>
  <si>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</si>
  <si>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</si>
  <si>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</si>
  <si>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</si>
  <si>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</si>
  <si>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</si>
  <si>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</si>
  <si>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</si>
  <si>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</si>
  <si>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</si>
  <si>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</si>
  <si>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</si>
  <si>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</si>
  <si>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</si>
  <si>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</si>
  <si>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</si>
  <si>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</si>
  <si>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</si>
  <si>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</si>
  <si>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</si>
  <si>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</si>
  <si>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</si>
  <si>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</si>
  <si>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</si>
  <si>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</si>
  <si>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</si>
  <si>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</si>
  <si>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</si>
  <si>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</si>
  <si>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</si>
  <si>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</si>
  <si>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</si>
  <si>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</si>
  <si>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</si>
  <si>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</si>
  <si>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</si>
  <si>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</si>
  <si>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</si>
  <si>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</si>
  <si>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</si>
  <si>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</si>
  <si>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</si>
  <si>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</si>
  <si>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</si>
  <si>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</si>
  <si>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</si>
  <si>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</si>
  <si>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</si>
  <si>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</si>
  <si>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</si>
  <si>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</si>
  <si>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</si>
  <si>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</si>
  <si>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</si>
  <si>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</si>
  <si>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</si>
  <si>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</si>
  <si>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</si>
  <si>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</si>
  <si>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</si>
  <si>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</si>
  <si>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</si>
  <si>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</si>
  <si>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</si>
  <si>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</si>
  <si>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</si>
  <si>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</si>
  <si>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</si>
  <si>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</si>
  <si>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</si>
  <si>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</si>
  <si>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</si>
  <si>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</si>
  <si>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</si>
  <si>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</si>
  <si>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</si>
  <si>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</si>
  <si>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</si>
  <si>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</si>
  <si>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</si>
  <si>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</si>
  <si>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</si>
  <si>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</si>
  <si>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</si>
  <si>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</si>
  <si>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</si>
  <si>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</si>
  <si>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</si>
  <si>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</si>
  <si>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</si>
  <si>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</si>
  <si>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</si>
  <si>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</si>
  <si>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</si>
  <si>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</si>
  <si>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</si>
  <si>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</si>
  <si>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</si>
  <si>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</si>
  <si>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</si>
  <si>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</si>
  <si>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</si>
  <si>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</si>
  <si>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</si>
  <si>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</si>
  <si>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</si>
  <si>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</si>
  <si>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</si>
  <si>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</si>
  <si>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</si>
  <si>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</si>
  <si>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</si>
  <si>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</si>
  <si>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</si>
  <si>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</si>
  <si>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</si>
  <si>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</si>
  <si>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</si>
  <si>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</si>
  <si>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</si>
  <si>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</si>
  <si>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</si>
  <si>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</si>
  <si>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</si>
  <si>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</si>
  <si>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</si>
  <si>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</si>
  <si>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</si>
  <si>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</si>
  <si>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</si>
  <si>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</si>
  <si>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</si>
  <si>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</si>
  <si>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</si>
  <si>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</si>
  <si>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</si>
  <si>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</si>
  <si>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</si>
  <si>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</si>
  <si>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</si>
  <si>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</si>
  <si>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</si>
  <si>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</si>
  <si>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</si>
  <si>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</si>
  <si>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</si>
  <si>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</si>
  <si>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</si>
  <si>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</si>
  <si>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</si>
  <si>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</si>
  <si>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</si>
  <si>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</si>
  <si>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</si>
  <si>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</si>
  <si>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</si>
  <si>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</si>
  <si>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</si>
  <si>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</si>
  <si>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</si>
  <si>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</si>
  <si>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</si>
  <si>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</si>
  <si>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</si>
  <si>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</si>
  <si>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</si>
  <si>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</si>
  <si>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</si>
  <si>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</si>
  <si>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</si>
  <si>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</si>
  <si>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</si>
  <si>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</si>
  <si>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</si>
  <si>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</si>
  <si>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</si>
  <si>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</si>
  <si>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</si>
  <si>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</si>
  <si>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</si>
  <si>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</si>
  <si>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</si>
  <si>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</si>
  <si>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</si>
  <si>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</si>
  <si>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</si>
  <si>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</si>
  <si>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</si>
  <si>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</si>
  <si>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</si>
  <si>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</si>
  <si>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</si>
  <si>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</si>
  <si>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</si>
  <si>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</si>
  <si>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</si>
  <si>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</si>
  <si>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</si>
  <si>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</si>
  <si>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</si>
  <si>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</si>
  <si>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</si>
  <si>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</si>
  <si>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</si>
  <si>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</si>
  <si>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</si>
  <si>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</si>
  <si>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</si>
  <si>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</si>
  <si>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</si>
  <si>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</si>
  <si>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</si>
  <si>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</si>
  <si>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</si>
  <si>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</si>
  <si>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</si>
  <si>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</si>
  <si>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</si>
  <si>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</si>
  <si>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</si>
  <si>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</si>
  <si>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</si>
  <si>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</si>
  <si>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</si>
  <si>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</si>
  <si>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</si>
  <si>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</si>
  <si>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</si>
  <si>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</si>
  <si>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</si>
  <si>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</si>
  <si>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</si>
  <si>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</si>
  <si>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</si>
  <si>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</si>
  <si>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</si>
  <si>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</si>
  <si>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</si>
  <si>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</si>
  <si>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</si>
  <si>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</si>
  <si>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</si>
  <si>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</si>
  <si>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</si>
  <si>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</si>
  <si>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</si>
  <si>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</si>
  <si>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</si>
  <si>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</si>
  <si>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</si>
  <si>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</si>
  <si>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</si>
  <si>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</si>
  <si>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</si>
  <si>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</si>
  <si>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</si>
  <si>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</si>
  <si>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</si>
  <si>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</si>
  <si>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</si>
  <si>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</si>
  <si>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</si>
  <si>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</si>
  <si>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</si>
  <si>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</si>
  <si>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</si>
  <si>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</si>
  <si>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</si>
  <si>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</si>
  <si>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</si>
  <si>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</si>
  <si>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</si>
  <si>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</si>
  <si>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</si>
  <si>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</si>
  <si>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</si>
  <si>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</si>
  <si>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</si>
  <si>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</si>
  <si>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</si>
  <si>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</si>
  <si>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</si>
  <si>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</si>
  <si>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</si>
  <si>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</si>
  <si>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</si>
  <si>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</si>
  <si>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</si>
  <si>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</si>
  <si>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</si>
  <si>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</si>
  <si>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</si>
  <si>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</si>
  <si>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</si>
  <si>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</si>
  <si>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</si>
  <si>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</si>
  <si>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</si>
  <si>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</si>
  <si>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</si>
  <si>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</si>
  <si>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</si>
  <si>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</si>
  <si>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</si>
  <si>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</si>
  <si>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</si>
  <si>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</si>
  <si>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</si>
  <si>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</si>
  <si>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</si>
  <si>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</si>
  <si>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</si>
  <si>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</si>
  <si>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</si>
  <si>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</si>
  <si>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</si>
  <si>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</si>
  <si>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</si>
  <si>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</si>
  <si>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</si>
  <si>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</si>
  <si>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</si>
  <si>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</si>
  <si>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</si>
  <si>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</si>
  <si>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</si>
  <si>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</si>
  <si>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</si>
  <si>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</si>
  <si>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</si>
  <si>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</si>
  <si>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</si>
  <si>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</si>
  <si>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</si>
  <si>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</si>
  <si>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</si>
  <si>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</si>
  <si>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</si>
  <si>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</si>
  <si>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</si>
  <si>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</si>
  <si>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</si>
  <si>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</si>
  <si>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</si>
  <si>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</si>
  <si>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</si>
  <si>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</si>
  <si>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</si>
  <si>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</si>
  <si>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</si>
  <si>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</si>
  <si>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</si>
  <si>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</si>
  <si>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</si>
  <si>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</si>
  <si>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</si>
  <si>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</si>
  <si>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</si>
  <si>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</si>
  <si>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</si>
  <si>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</si>
  <si>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</si>
  <si>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</si>
  <si>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</si>
  <si>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</si>
  <si>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</si>
  <si>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</si>
  <si>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</si>
  <si>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</si>
  <si>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</si>
  <si>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</si>
  <si>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</si>
  <si>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</si>
  <si>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</si>
  <si>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</si>
  <si>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</si>
  <si>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</si>
  <si>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</si>
  <si>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</si>
  <si>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</si>
  <si>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</si>
  <si>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</si>
  <si>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</si>
  <si>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</si>
  <si>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</si>
  <si>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</si>
  <si>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</si>
  <si>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</si>
  <si>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</si>
  <si>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</si>
  <si>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</si>
  <si>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</si>
  <si>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</si>
  <si>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</si>
  <si>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</si>
  <si>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</si>
  <si>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</si>
  <si>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</si>
  <si>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</si>
  <si>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</si>
  <si>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</si>
  <si>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</si>
  <si>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</si>
  <si>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</si>
  <si>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</si>
  <si>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</si>
  <si>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</si>
  <si>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</si>
  <si>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</si>
  <si>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</si>
  <si>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</si>
  <si>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</si>
  <si>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</si>
  <si>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</si>
  <si>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</si>
  <si>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</si>
  <si>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</si>
  <si>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</si>
  <si>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</si>
  <si>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</si>
  <si>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</si>
  <si>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</si>
  <si>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</si>
  <si>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</si>
  <si>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</si>
  <si>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</si>
  <si>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</si>
  <si>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</si>
  <si>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</si>
  <si>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</si>
  <si>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</si>
  <si>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</si>
  <si>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</si>
  <si>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</si>
  <si>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</si>
  <si>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</si>
  <si>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</si>
  <si>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</si>
  <si>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</si>
  <si>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</si>
  <si>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</si>
  <si>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</si>
  <si>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</si>
  <si>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</si>
  <si>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</si>
  <si>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</si>
  <si>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</si>
  <si>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</si>
  <si>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</si>
  <si>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</si>
  <si>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</si>
  <si>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</si>
  <si>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</si>
  <si>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</si>
  <si>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</si>
  <si>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</si>
  <si>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</si>
  <si>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</si>
  <si>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</si>
  <si>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</si>
  <si>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</si>
  <si>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</si>
  <si>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</si>
  <si>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</si>
  <si>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</si>
  <si>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</si>
  <si>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</si>
  <si>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</si>
  <si>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</si>
  <si>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</si>
  <si>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</si>
  <si>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</si>
  <si>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</si>
  <si>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</si>
  <si>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</si>
  <si>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</si>
  <si>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</si>
  <si>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</si>
  <si>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</si>
  <si>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</si>
  <si>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</si>
  <si>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</si>
  <si>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</si>
  <si>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</si>
  <si>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</si>
  <si>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</si>
  <si>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</si>
  <si>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</si>
  <si>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</si>
  <si>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</si>
  <si>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</si>
  <si>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</si>
  <si>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</si>
  <si>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</si>
  <si>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</si>
  <si>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</si>
  <si>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</si>
  <si>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</si>
  <si>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</si>
  <si>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</si>
  <si>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</si>
  <si>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</si>
  <si>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</si>
  <si>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</si>
  <si>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</si>
  <si>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</si>
  <si>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</si>
  <si>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</si>
  <si>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</si>
  <si>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</si>
  <si>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</si>
  <si>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</si>
  <si>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</si>
  <si>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</si>
  <si>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</si>
  <si>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</si>
  <si>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</si>
  <si>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</si>
  <si>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</si>
  <si>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</si>
  <si>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</si>
  <si>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</si>
  <si>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</si>
  <si>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</si>
  <si>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</si>
  <si>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</si>
  <si>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</si>
  <si>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</si>
  <si>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</si>
  <si>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</si>
  <si>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</si>
  <si>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</si>
  <si>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</si>
  <si>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</si>
  <si>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</si>
  <si>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</si>
  <si>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</si>
  <si>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</si>
  <si>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</si>
  <si>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</si>
  <si>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</si>
  <si>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</si>
  <si>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</si>
  <si>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</si>
  <si>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</si>
  <si>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</si>
  <si>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</si>
  <si>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</si>
  <si>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</si>
  <si>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</si>
  <si>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</si>
  <si>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</si>
  <si>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</si>
  <si>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</si>
  <si>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</si>
  <si>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</si>
  <si>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</si>
  <si>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</si>
  <si>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</si>
  <si>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</si>
  <si>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</si>
  <si>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</si>
  <si>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</si>
  <si>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</si>
  <si>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</si>
  <si>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</si>
  <si>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</si>
  <si>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</si>
  <si>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</si>
  <si>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</si>
  <si>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</si>
  <si>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</si>
  <si>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</si>
  <si>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</si>
  <si>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</si>
  <si>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</si>
  <si>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</si>
  <si>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</si>
  <si>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</si>
  <si>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</si>
  <si>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</si>
  <si>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</si>
  <si>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</si>
  <si>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</si>
  <si>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</si>
  <si>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</si>
  <si>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</si>
  <si>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</si>
  <si>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</si>
  <si>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</si>
  <si>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</si>
  <si>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</si>
  <si>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</si>
  <si>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</si>
  <si>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</si>
  <si>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</si>
  <si>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</si>
  <si>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</si>
  <si>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</si>
  <si>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</si>
  <si>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</si>
  <si>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</si>
  <si>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</si>
  <si>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</si>
  <si>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</si>
  <si>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</si>
  <si>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</si>
  <si>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</si>
  <si>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</si>
  <si>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</si>
  <si>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</si>
  <si>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</si>
  <si>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</si>
  <si>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</si>
  <si>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</si>
  <si>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</si>
  <si>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</si>
  <si>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</si>
  <si>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</si>
  <si>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</si>
  <si>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</si>
  <si>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</si>
  <si>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</si>
  <si>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</si>
  <si>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</si>
  <si>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</si>
  <si>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</si>
  <si>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</si>
  <si>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</si>
  <si>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</si>
  <si>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</si>
  <si>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</si>
  <si>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</si>
  <si>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</si>
  <si>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</si>
  <si>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</si>
  <si>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</si>
  <si>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</si>
  <si>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</si>
  <si>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</si>
  <si>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</si>
  <si>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</si>
  <si>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</si>
  <si>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</si>
  <si>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</si>
  <si>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</si>
  <si>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</si>
  <si>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</si>
  <si>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</si>
  <si>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</si>
  <si>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</si>
  <si>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</si>
  <si>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</si>
  <si>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</si>
  <si>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</si>
  <si>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</si>
  <si>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</si>
  <si>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</si>
  <si>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</si>
  <si>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</si>
  <si>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</si>
  <si>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</si>
  <si>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</si>
  <si>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</si>
  <si>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</si>
  <si>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</si>
  <si>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</si>
  <si>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</si>
  <si>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</si>
  <si>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</si>
  <si>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</si>
  <si>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</si>
  <si>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</si>
  <si>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</si>
  <si>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</si>
  <si>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</si>
  <si>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</si>
  <si>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</si>
  <si>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</si>
  <si>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</si>
  <si>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</si>
  <si>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</si>
  <si>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</si>
  <si>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</si>
  <si>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</si>
  <si>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</si>
  <si>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</si>
  <si>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</si>
  <si>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</si>
  <si>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</si>
  <si>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</si>
  <si>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</si>
  <si>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</si>
  <si>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</si>
  <si>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</si>
  <si>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</si>
  <si>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</si>
  <si>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</si>
  <si>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</si>
  <si>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</si>
  <si>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</si>
  <si>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</si>
  <si>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</si>
  <si>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</si>
  <si>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</si>
  <si>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</si>
  <si>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</si>
  <si>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</si>
  <si>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</si>
  <si>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</si>
  <si>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</si>
  <si>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</si>
  <si>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</si>
  <si>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</si>
  <si>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</si>
  <si>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</si>
  <si>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</si>
  <si>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</si>
  <si>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</si>
  <si>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</si>
  <si>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</si>
  <si>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</si>
  <si>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</si>
  <si>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</si>
  <si>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</si>
  <si>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</si>
  <si>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</si>
  <si>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</si>
  <si>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</si>
  <si>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</si>
  <si>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</si>
  <si>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</si>
  <si>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</si>
  <si>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</si>
  <si>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</si>
  <si>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</si>
  <si>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</si>
  <si>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</si>
  <si>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</si>
  <si>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</si>
  <si>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</si>
  <si>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</si>
  <si>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</si>
  <si>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</si>
  <si>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</si>
  <si>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</si>
  <si>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</si>
  <si>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</si>
  <si>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</si>
  <si>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</si>
  <si>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</si>
  <si>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</si>
  <si>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</si>
  <si>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</si>
  <si>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</si>
  <si>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</si>
  <si>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</si>
  <si>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</si>
  <si>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</si>
  <si>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</si>
  <si>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</si>
  <si>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</si>
  <si>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</si>
  <si>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</si>
  <si>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</si>
  <si>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</si>
  <si>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</si>
  <si>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</si>
  <si>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</si>
  <si>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</si>
  <si>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</si>
  <si>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</si>
  <si>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</si>
  <si>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</si>
  <si>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</si>
  <si>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</si>
  <si>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</si>
  <si>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</si>
  <si>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</si>
  <si>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</si>
  <si>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</si>
  <si>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</si>
  <si>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</si>
  <si>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</si>
  <si>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</si>
  <si>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</si>
  <si>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</si>
  <si>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</si>
  <si>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</si>
  <si>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</si>
  <si>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</si>
  <si>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</si>
  <si>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</si>
  <si>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</si>
  <si>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</si>
  <si>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</si>
  <si>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</si>
  <si>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</si>
  <si>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</si>
  <si>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</si>
  <si>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</si>
  <si>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</si>
  <si>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</si>
  <si>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</si>
  <si>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</si>
  <si>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</si>
  <si>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</si>
  <si>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</si>
  <si>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</si>
  <si>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</si>
  <si>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</si>
  <si>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</si>
  <si>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</si>
  <si>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</si>
  <si>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</si>
  <si>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</si>
  <si>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</si>
  <si>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</si>
  <si>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</si>
  <si>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</si>
  <si>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</si>
  <si>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</si>
  <si>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</si>
  <si>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</si>
  <si>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</si>
  <si>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</si>
  <si>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</si>
  <si>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</si>
  <si>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</si>
  <si>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</si>
  <si>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</si>
  <si>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</si>
  <si>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</si>
  <si>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</si>
  <si>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</si>
  <si>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</si>
  <si>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</si>
  <si>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</si>
  <si>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</si>
  <si>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</si>
  <si>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</si>
  <si>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</si>
  <si>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</si>
  <si>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</si>
  <si>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</si>
  <si>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</si>
  <si>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</si>
  <si>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</si>
  <si>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</si>
  <si>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</si>
  <si>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</si>
  <si>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</si>
  <si>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</si>
  <si>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</si>
  <si>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</si>
  <si>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</si>
  <si>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</si>
  <si>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</si>
  <si>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</si>
  <si>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</si>
  <si>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</si>
  <si>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</si>
  <si>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</si>
  <si>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</si>
  <si>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</si>
  <si>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</si>
  <si>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</si>
  <si>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</si>
  <si>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</si>
  <si>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</si>
  <si>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</si>
  <si>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</si>
  <si>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</si>
  <si>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</si>
  <si>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</si>
  <si>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</si>
  <si>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</si>
  <si>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</si>
  <si>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</si>
  <si>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</si>
  <si>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</si>
  <si>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</si>
  <si>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</si>
  <si>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</si>
  <si>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</si>
  <si>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</si>
  <si>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</si>
  <si>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</si>
  <si>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</si>
  <si>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</si>
  <si>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</si>
  <si>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</si>
  <si>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</si>
  <si>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</si>
  <si>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</si>
  <si>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</si>
  <si>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</si>
  <si>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</si>
  <si>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</si>
  <si>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</si>
  <si>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</si>
  <si>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</si>
  <si>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</si>
  <si>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</si>
  <si>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</si>
  <si>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</si>
  <si>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</si>
  <si>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</si>
  <si>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</si>
  <si>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</si>
  <si>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</si>
  <si>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</si>
  <si>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</si>
  <si>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</si>
  <si>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</si>
  <si>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</si>
  <si>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</si>
  <si>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</si>
  <si>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</si>
  <si>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</si>
  <si>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</si>
  <si>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</si>
  <si>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</si>
  <si>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</si>
  <si>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</si>
  <si>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</si>
  <si>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</si>
  <si>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</si>
  <si>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</si>
  <si>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</si>
  <si>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</si>
  <si>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</si>
  <si>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</si>
  <si>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</si>
  <si>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</si>
  <si>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</si>
  <si>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</si>
  <si>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</si>
  <si>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</si>
  <si>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</si>
  <si>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</si>
  <si>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</si>
  <si>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</si>
  <si>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</si>
  <si>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</si>
  <si>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</si>
  <si>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</si>
  <si>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</si>
  <si>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</si>
  <si>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</si>
  <si>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</si>
  <si>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</si>
  <si>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</si>
  <si>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</si>
  <si>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</si>
  <si>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</si>
  <si>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</si>
  <si>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</si>
  <si>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</si>
  <si>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</si>
  <si>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</si>
  <si>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</si>
  <si>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</si>
  <si>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</si>
  <si>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</si>
  <si>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</si>
  <si>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</si>
  <si>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</si>
  <si>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</si>
  <si>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</si>
  <si>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</si>
  <si>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</si>
  <si>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</si>
  <si>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</si>
  <si>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</si>
  <si>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</si>
  <si>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</si>
  <si>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</si>
  <si>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</si>
  <si>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</si>
  <si>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</si>
  <si>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</si>
  <si>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</si>
  <si>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</si>
  <si>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</si>
  <si>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</si>
  <si>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</si>
  <si>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</si>
  <si>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</si>
  <si>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</si>
  <si>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</si>
  <si>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</si>
  <si>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</si>
  <si>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</si>
  <si>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</si>
  <si>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</si>
  <si>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</si>
  <si>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</si>
  <si>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</si>
  <si>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</si>
  <si>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</si>
  <si>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</si>
  <si>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</si>
  <si>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</si>
  <si>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</si>
  <si>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</si>
  <si>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</si>
  <si>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</si>
  <si>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</si>
  <si>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</si>
  <si>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</si>
  <si>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</si>
  <si>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</si>
  <si>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</si>
  <si>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</si>
  <si>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</si>
  <si>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</si>
  <si>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</si>
  <si>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</si>
  <si>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</si>
  <si>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</si>
  <si>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</si>
  <si>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</si>
  <si>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</si>
  <si>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</si>
  <si>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</si>
  <si>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</si>
  <si>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</si>
  <si>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</si>
  <si>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</si>
  <si>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</si>
  <si>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</si>
  <si>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</si>
  <si>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</si>
  <si>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</si>
  <si>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</si>
  <si>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</si>
  <si>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</si>
  <si>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</si>
  <si>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</si>
  <si>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</si>
  <si>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</si>
  <si>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</si>
  <si>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</si>
  <si>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</si>
  <si>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</si>
  <si>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</si>
  <si>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</si>
  <si>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</si>
  <si>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</si>
  <si>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</si>
  <si>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</si>
  <si>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</si>
  <si>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</si>
  <si>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</si>
  <si>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</si>
  <si>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</si>
  <si>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</si>
  <si>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</si>
  <si>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</si>
  <si>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</si>
  <si>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</si>
  <si>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</si>
  <si>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</si>
  <si>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</si>
  <si>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</si>
  <si>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</si>
  <si>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</si>
  <si>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</si>
  <si>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</si>
  <si>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</si>
  <si>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</si>
  <si>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</si>
  <si>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</si>
  <si>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</si>
  <si>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</si>
  <si>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</si>
  <si>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</si>
  <si>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</si>
  <si>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</si>
  <si>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</si>
  <si>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</si>
  <si>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</si>
  <si>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</si>
  <si>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</si>
  <si>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</si>
  <si>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</si>
  <si>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</si>
  <si>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</si>
  <si>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</si>
  <si>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</si>
  <si>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</si>
  <si>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</si>
  <si>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</si>
  <si>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</si>
  <si>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</si>
  <si>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</si>
  <si>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</si>
  <si>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</si>
  <si>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</si>
  <si>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</si>
  <si>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</si>
  <si>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</si>
  <si>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</si>
  <si>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</si>
  <si>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</si>
  <si>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</si>
  <si>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</si>
  <si>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</si>
  <si>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</si>
  <si>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</si>
  <si>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</si>
  <si>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</si>
  <si>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</si>
  <si>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</si>
  <si>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</si>
  <si>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</si>
  <si>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</si>
  <si>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</si>
  <si>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</si>
  <si>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</si>
  <si>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</si>
  <si>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</si>
  <si>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</si>
  <si>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</si>
  <si>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</si>
  <si>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</si>
  <si>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</si>
  <si>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</si>
  <si>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</si>
  <si>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</si>
  <si>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</si>
  <si>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</si>
  <si>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</si>
  <si>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</si>
  <si>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</si>
  <si>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</si>
  <si>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</si>
  <si>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</si>
  <si>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</si>
  <si>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</si>
  <si>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</si>
  <si>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</si>
  <si>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</si>
  <si>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</si>
  <si>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</si>
  <si>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</si>
  <si>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</si>
  <si>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</si>
  <si>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</si>
  <si>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</si>
  <si>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</si>
  <si>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</si>
  <si>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</si>
  <si>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</si>
  <si>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</si>
  <si>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</si>
  <si>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</si>
  <si>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</si>
  <si>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</si>
  <si>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</si>
  <si>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</si>
  <si>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</si>
  <si>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</si>
  <si>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</si>
  <si>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</si>
  <si>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</si>
  <si>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</si>
  <si>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</si>
  <si>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</si>
  <si>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</si>
  <si>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</si>
  <si>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</si>
  <si>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</si>
  <si>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</si>
  <si>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</si>
  <si>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</si>
  <si>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</si>
  <si>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</si>
  <si>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</si>
  <si>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</si>
  <si>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</si>
  <si>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</si>
  <si>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</si>
  <si>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</si>
  <si>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</si>
  <si>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</si>
  <si>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</si>
  <si>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</si>
  <si>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</si>
  <si>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</si>
  <si>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</si>
  <si>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</si>
  <si>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</si>
  <si>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</si>
  <si>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</si>
  <si>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</si>
  <si>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</si>
  <si>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</si>
  <si>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</si>
  <si>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</si>
  <si>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</si>
  <si>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</si>
  <si>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</si>
  <si>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</si>
  <si>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</si>
  <si>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</si>
  <si>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</si>
  <si>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</si>
  <si>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</si>
  <si>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</si>
  <si>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</si>
  <si>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</si>
  <si>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</si>
  <si>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</si>
  <si>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</si>
  <si>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</si>
  <si>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</si>
  <si>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</si>
  <si>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</si>
  <si>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</si>
  <si>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</si>
  <si>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</si>
  <si>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</si>
  <si>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</si>
  <si>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</si>
  <si>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</si>
  <si>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</si>
  <si>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</si>
  <si>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</si>
  <si>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</si>
  <si>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</si>
  <si>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</si>
  <si>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</si>
  <si>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</si>
  <si>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</si>
  <si>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</si>
  <si>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</si>
  <si>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</si>
  <si>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</si>
  <si>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</si>
  <si>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</si>
  <si>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</si>
  <si>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</si>
  <si>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</si>
  <si>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</si>
  <si>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</si>
  <si>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</si>
  <si>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</si>
  <si>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</si>
  <si>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</si>
  <si>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</si>
  <si>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</si>
  <si>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</si>
  <si>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</si>
  <si>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</si>
  <si>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</si>
  <si>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</si>
  <si>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</si>
  <si>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</si>
  <si>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</si>
  <si>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</si>
  <si>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</si>
  <si>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</si>
  <si>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</si>
  <si>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</si>
  <si>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</si>
  <si>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</si>
  <si>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</si>
  <si>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</si>
  <si>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</si>
  <si>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</si>
  <si>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</si>
  <si>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</si>
  <si>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</si>
  <si>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</si>
  <si>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</si>
  <si>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</si>
  <si>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</si>
  <si>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</si>
  <si>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</si>
  <si>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</si>
  <si>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</si>
  <si>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</si>
  <si>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</si>
  <si>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</si>
  <si>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</si>
  <si>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</si>
  <si>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</si>
  <si>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</si>
  <si>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</si>
  <si>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</si>
  <si>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</si>
  <si>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</si>
  <si>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</si>
  <si>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</si>
  <si>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</si>
  <si>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</si>
  <si>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</si>
  <si>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</si>
  <si>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</si>
  <si>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</si>
  <si>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</si>
  <si>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</si>
  <si>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</si>
  <si>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</si>
  <si>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</si>
  <si>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</si>
  <si>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</si>
  <si>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</si>
  <si>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</si>
  <si>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</si>
  <si>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</si>
  <si>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</si>
  <si>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</si>
  <si>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</si>
  <si>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</si>
  <si>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</si>
  <si>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</si>
  <si>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</si>
  <si>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</si>
  <si>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</si>
  <si>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</si>
  <si>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</si>
  <si>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</si>
  <si>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</si>
  <si>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</si>
  <si>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</si>
  <si>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</si>
  <si>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</si>
  <si>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</si>
  <si>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</si>
  <si>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</si>
  <si>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</si>
  <si>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</si>
  <si>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</si>
  <si>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</si>
  <si>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</si>
  <si>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</si>
  <si>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</si>
  <si>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</si>
  <si>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</si>
  <si>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</si>
  <si>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</si>
  <si>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</si>
  <si>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</si>
  <si>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</si>
  <si>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</si>
  <si>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</si>
  <si>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</si>
  <si>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</si>
  <si>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</si>
  <si>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</si>
  <si>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</si>
  <si>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</si>
  <si>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</si>
  <si>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</si>
  <si>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</si>
  <si>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</si>
  <si>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</si>
  <si>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</si>
  <si>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</si>
  <si>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</si>
  <si>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</si>
  <si>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</si>
  <si>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</si>
  <si>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</si>
  <si>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</si>
  <si>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</si>
  <si>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</si>
  <si>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</si>
  <si>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</si>
  <si>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</si>
  <si>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</si>
  <si>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</si>
  <si>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</si>
  <si>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</si>
  <si>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</si>
  <si>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</si>
  <si>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</si>
  <si>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</si>
  <si>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</si>
  <si>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</si>
  <si>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</si>
  <si>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</si>
  <si>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</si>
  <si>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</si>
  <si>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</si>
  <si>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</si>
  <si>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</si>
  <si>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</si>
  <si>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</si>
  <si>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</si>
  <si>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</si>
  <si>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</si>
  <si>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</si>
  <si>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</si>
  <si>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</si>
  <si>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</si>
  <si>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</si>
  <si>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</si>
  <si>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</si>
  <si>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</si>
  <si>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</si>
  <si>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</si>
  <si>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</si>
  <si>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</si>
  <si>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</si>
  <si>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</si>
  <si>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</si>
  <si>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</si>
  <si>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</si>
  <si>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</si>
  <si>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</si>
  <si>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</si>
  <si>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</si>
  <si>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</si>
  <si>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</si>
  <si>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</si>
  <si>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</si>
  <si>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</si>
  <si>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</si>
  <si>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</si>
  <si>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</si>
  <si>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</si>
  <si>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</si>
  <si>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</si>
  <si>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</si>
  <si>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</si>
  <si>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</si>
  <si>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</si>
  <si>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</si>
  <si>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</si>
  <si>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</si>
  <si>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</si>
  <si>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</si>
  <si>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</si>
  <si>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</si>
  <si>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</si>
  <si>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</si>
  <si>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</si>
  <si>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</si>
  <si>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</si>
  <si>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</si>
  <si>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</si>
  <si>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</si>
  <si>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</si>
  <si>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</si>
  <si>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</si>
  <si>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</si>
  <si>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</si>
  <si>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</si>
  <si>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</si>
  <si>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</si>
  <si>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</si>
  <si>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</si>
  <si>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</si>
  <si>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</si>
  <si>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</si>
  <si>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</si>
  <si>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</si>
  <si>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</si>
  <si>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</si>
  <si>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</si>
  <si>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</si>
  <si>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</si>
  <si>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</si>
  <si>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</si>
  <si>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</si>
  <si>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</si>
  <si>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</si>
  <si>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</si>
  <si>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</si>
  <si>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</si>
  <si>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</si>
  <si>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</si>
  <si>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</si>
  <si>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</si>
  <si>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</si>
  <si>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</si>
  <si>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</si>
  <si>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</si>
  <si>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</si>
  <si>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</si>
  <si>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</si>
  <si>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</si>
  <si>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</si>
  <si>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</si>
  <si>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</si>
  <si>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</si>
  <si>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</si>
  <si>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</si>
  <si>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</si>
  <si>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</si>
  <si>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</si>
  <si>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</si>
  <si>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</si>
  <si>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</si>
  <si>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</si>
  <si>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</si>
  <si>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</si>
  <si>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</si>
  <si>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</si>
  <si>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</si>
  <si>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</si>
  <si>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</si>
  <si>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</si>
  <si>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</si>
  <si>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</si>
  <si>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</si>
  <si>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</si>
  <si>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</si>
  <si>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</si>
  <si>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</si>
  <si>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</si>
  <si>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</si>
  <si>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</si>
  <si>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</si>
  <si>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</si>
  <si>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</si>
  <si>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</si>
  <si>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</si>
  <si>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</si>
  <si>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</si>
  <si>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</si>
  <si>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</si>
  <si>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</si>
  <si>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</si>
  <si>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</si>
  <si>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</si>
  <si>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</si>
  <si>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</si>
  <si>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</si>
  <si>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</si>
  <si>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</si>
  <si>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</si>
  <si>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</si>
  <si>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</si>
  <si>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</si>
  <si>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</si>
  <si>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</si>
  <si>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</si>
  <si>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</si>
  <si>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</si>
  <si>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</si>
  <si>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</si>
  <si>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</si>
  <si>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</si>
  <si>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</si>
  <si>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</si>
  <si>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</si>
  <si>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</si>
  <si>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</si>
  <si>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</si>
  <si>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</si>
  <si>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</si>
  <si>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</si>
  <si>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</si>
  <si>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</si>
  <si>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</si>
  <si>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</si>
  <si>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</si>
  <si>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</si>
  <si>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</si>
  <si>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</si>
  <si>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</si>
  <si>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</si>
  <si>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</si>
  <si>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</si>
  <si>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</si>
  <si>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</si>
  <si>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</si>
  <si>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</si>
  <si>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</si>
  <si>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</si>
  <si>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</si>
  <si>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</si>
  <si>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</si>
  <si>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</si>
  <si>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</si>
  <si>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</si>
  <si>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</si>
  <si>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</si>
  <si>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</si>
  <si>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</si>
  <si>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</si>
  <si>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</si>
  <si>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</si>
  <si>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</si>
  <si>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</si>
  <si>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</si>
  <si>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</si>
  <si>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</si>
  <si>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</si>
  <si>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</si>
  <si>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</si>
  <si>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</si>
  <si>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</si>
  <si>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</si>
  <si>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</si>
  <si>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</si>
  <si>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</si>
  <si>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</si>
  <si>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</si>
  <si>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</si>
  <si>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</si>
  <si>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</si>
  <si>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</si>
  <si>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</si>
  <si>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</si>
  <si>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</si>
  <si>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</si>
  <si>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</si>
  <si>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</si>
  <si>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</si>
  <si>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</si>
  <si>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</si>
  <si>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</si>
  <si>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</si>
  <si>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</si>
  <si>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</si>
  <si>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</si>
  <si>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</si>
  <si>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</si>
  <si>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</si>
  <si>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</si>
  <si>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</si>
  <si>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</si>
  <si>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</si>
  <si>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</si>
  <si>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</si>
  <si>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</si>
  <si>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</si>
  <si>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</si>
  <si>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</si>
  <si>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</si>
  <si>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</si>
  <si>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</si>
  <si>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</si>
  <si>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</si>
  <si>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</si>
  <si>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</si>
  <si>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</si>
  <si>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</si>
  <si>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</si>
  <si>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</si>
  <si>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</si>
  <si>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</si>
  <si>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</si>
  <si>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</si>
  <si>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</si>
  <si>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</si>
  <si>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</si>
  <si>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</si>
  <si>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</si>
  <si>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</si>
  <si>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</si>
  <si>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</si>
  <si>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</si>
  <si>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</si>
  <si>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</si>
  <si>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</si>
  <si>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</si>
  <si>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</si>
  <si>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</si>
  <si>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</si>
  <si>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</si>
  <si>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</si>
  <si>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</si>
  <si>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</si>
  <si>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</si>
  <si>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</si>
  <si>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</si>
  <si>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</si>
  <si>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</si>
  <si>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</si>
  <si>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</si>
  <si>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</si>
  <si>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</si>
  <si>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</si>
  <si>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</si>
  <si>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</si>
  <si>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</si>
  <si>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</si>
  <si>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</si>
  <si>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</si>
  <si>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</si>
  <si>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</si>
  <si>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</si>
  <si>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</si>
  <si>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</si>
  <si>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</si>
  <si>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</si>
  <si>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</si>
  <si>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</si>
  <si>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</si>
  <si>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</si>
  <si>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</si>
  <si>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</si>
  <si>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</si>
  <si>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</si>
  <si>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</si>
  <si>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</si>
  <si>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</si>
  <si>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</si>
  <si>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</si>
  <si>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</si>
  <si>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</si>
  <si>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</si>
  <si>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</si>
  <si>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</si>
  <si>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</si>
  <si>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</si>
  <si>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</si>
  <si>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</si>
  <si>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</si>
  <si>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</si>
  <si>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</si>
  <si>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</si>
  <si>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</si>
  <si>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</si>
  <si>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</si>
  <si>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</si>
  <si>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</si>
  <si>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</si>
  <si>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</si>
  <si>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</si>
  <si>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</si>
  <si>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</si>
  <si>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</si>
  <si>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</si>
  <si>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</si>
  <si>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</si>
  <si>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</si>
  <si>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</si>
  <si>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</si>
  <si>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</si>
  <si>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</si>
  <si>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</si>
  <si>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</si>
  <si>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</si>
  <si>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</si>
  <si>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</si>
  <si>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</si>
  <si>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</si>
  <si>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</si>
  <si>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</si>
  <si>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</si>
  <si>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</si>
  <si>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</si>
  <si>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</si>
  <si>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</si>
  <si>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</si>
  <si>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</si>
  <si>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</si>
  <si>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</si>
  <si>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</si>
  <si>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</si>
  <si>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</si>
  <si>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</si>
  <si>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</si>
  <si>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</si>
  <si>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</si>
  <si>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</si>
  <si>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</si>
  <si>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</si>
  <si>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</si>
  <si>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</si>
  <si>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</si>
  <si>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</si>
  <si>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</si>
  <si>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</si>
  <si>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</si>
  <si>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</si>
  <si>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</si>
  <si>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</si>
  <si>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</si>
  <si>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</si>
  <si>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</si>
  <si>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</si>
  <si>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</si>
  <si>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</si>
  <si>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</si>
  <si>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</si>
  <si>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</si>
  <si>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</si>
  <si>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</si>
  <si>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</si>
  <si>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</si>
  <si>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</si>
  <si>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</si>
  <si>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</si>
  <si>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</si>
  <si>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</si>
  <si>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</si>
  <si>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</si>
  <si>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</si>
  <si>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</si>
  <si>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</si>
  <si>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</si>
  <si>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</si>
  <si>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</si>
  <si>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</si>
  <si>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</si>
  <si>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</si>
  <si>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</si>
  <si>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</si>
  <si>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</si>
  <si>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</si>
  <si>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</si>
  <si>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</si>
  <si>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</si>
  <si>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</si>
  <si>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</si>
  <si>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</si>
  <si>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</si>
  <si>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</si>
  <si>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</si>
  <si>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</si>
  <si>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</si>
  <si>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</si>
  <si>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</si>
  <si>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</si>
  <si>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</si>
  <si>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</si>
  <si>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</si>
  <si>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</si>
  <si>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</si>
  <si>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</si>
  <si>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</si>
  <si>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</si>
  <si>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</si>
  <si>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</si>
  <si>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</si>
  <si>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</si>
  <si>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</si>
  <si>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</si>
  <si>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</si>
  <si>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</si>
  <si>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</si>
  <si>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</si>
  <si>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</si>
  <si>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</si>
  <si>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</si>
  <si>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</si>
  <si>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</si>
  <si>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</si>
  <si>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</si>
  <si>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</si>
  <si>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</si>
  <si>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</si>
  <si>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</si>
  <si>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</si>
  <si>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</si>
  <si>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</si>
  <si>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</si>
  <si>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</si>
  <si>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</si>
  <si>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</si>
  <si>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</si>
  <si>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</si>
  <si>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</si>
  <si>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</si>
  <si>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</si>
  <si>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</si>
  <si>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</si>
  <si>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</si>
  <si>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</si>
  <si>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</si>
  <si>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</si>
  <si>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</si>
  <si>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</si>
  <si>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</si>
  <si>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</si>
  <si>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</si>
  <si>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</si>
  <si>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</si>
  <si>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</si>
  <si>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</si>
  <si>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</si>
  <si>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</si>
  <si>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</si>
  <si>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</si>
  <si>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</si>
  <si>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</si>
  <si>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</si>
  <si>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</si>
  <si>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</si>
  <si>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</si>
  <si>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</si>
  <si>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</si>
  <si>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</si>
  <si>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</si>
  <si>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</si>
  <si>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</si>
  <si>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</si>
  <si>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</si>
  <si>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</si>
  <si>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</si>
  <si>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</si>
  <si>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</si>
  <si>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</si>
  <si>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</si>
  <si>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</si>
  <si>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</si>
  <si>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</si>
  <si>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</si>
  <si>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</si>
  <si>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</si>
  <si>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</si>
  <si>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</si>
  <si>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</si>
  <si>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</si>
  <si>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</si>
  <si>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</si>
  <si>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</si>
  <si>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</si>
  <si>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</si>
  <si>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</si>
  <si>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</si>
  <si>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</si>
  <si>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</si>
  <si>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</si>
  <si>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</si>
  <si>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</si>
  <si>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</si>
  <si>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</si>
  <si>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</si>
  <si>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</si>
  <si>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</si>
  <si>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</si>
  <si>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</si>
  <si>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</si>
  <si>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</si>
  <si>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</si>
  <si>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</si>
  <si>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</si>
  <si>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</si>
  <si>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</si>
  <si>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</si>
  <si>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</si>
  <si>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</si>
  <si>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</si>
  <si>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</si>
  <si>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</si>
  <si>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</si>
  <si>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</si>
  <si>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</si>
  <si>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</si>
  <si>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</si>
  <si>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</si>
  <si>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</si>
  <si>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</si>
  <si>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</si>
  <si>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</si>
  <si>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</si>
  <si>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</si>
  <si>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</si>
  <si>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</si>
  <si>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</si>
  <si>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</si>
  <si>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</si>
  <si>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</si>
  <si>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</si>
  <si>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</si>
  <si>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</si>
  <si>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</si>
  <si>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</si>
  <si>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</si>
  <si>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</si>
  <si>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</si>
  <si>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</si>
  <si>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</si>
  <si>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</si>
  <si>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</si>
  <si>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</si>
  <si>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</si>
  <si>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</si>
  <si>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</si>
  <si>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</si>
  <si>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</si>
  <si>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</si>
  <si>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</si>
  <si>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</si>
  <si>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</si>
  <si>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</si>
  <si>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</si>
  <si>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</si>
  <si>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</si>
  <si>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</si>
  <si>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</si>
  <si>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</si>
  <si>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</si>
  <si>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</si>
  <si>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</si>
  <si>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</si>
  <si>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</si>
  <si>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</si>
  <si>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</si>
  <si>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</si>
  <si>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</si>
  <si>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</si>
  <si>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</si>
  <si>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</si>
  <si>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</si>
  <si>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</si>
  <si>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</si>
  <si>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</si>
  <si>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</si>
  <si>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</si>
  <si>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</si>
  <si>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</si>
  <si>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</si>
  <si>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</si>
  <si>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</si>
  <si>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</si>
  <si>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</si>
  <si>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</si>
  <si>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</si>
  <si>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</si>
  <si>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</si>
  <si>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</si>
  <si>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</si>
  <si>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</si>
  <si>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</si>
  <si>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</si>
  <si>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</si>
  <si>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</si>
  <si>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</si>
  <si>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</si>
  <si>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</si>
  <si>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</si>
  <si>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</si>
  <si>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</si>
  <si>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</si>
  <si>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</si>
  <si>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</si>
  <si>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</si>
  <si>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</si>
  <si>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</si>
  <si>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</si>
  <si>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</si>
  <si>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</si>
  <si>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</si>
  <si>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</si>
  <si>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</si>
  <si>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</si>
  <si>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</si>
  <si>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</si>
  <si>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</si>
  <si>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</si>
  <si>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</si>
  <si>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</si>
  <si>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</si>
  <si>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</si>
  <si>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</si>
  <si>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</si>
  <si>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</si>
  <si>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</si>
  <si>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</si>
  <si>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</si>
  <si>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</si>
  <si>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</si>
  <si>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</si>
  <si>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</si>
  <si>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</si>
  <si>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</si>
  <si>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</si>
  <si>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</si>
  <si>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</si>
  <si>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</si>
  <si>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</si>
  <si>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</si>
  <si>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</si>
  <si>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</si>
  <si>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</si>
  <si>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</si>
  <si>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</si>
  <si>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</si>
  <si>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</si>
  <si>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</si>
  <si>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</si>
  <si>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</si>
  <si>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</si>
  <si>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</si>
  <si>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</si>
  <si>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</si>
  <si>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</si>
  <si>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</si>
  <si>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</si>
  <si>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</si>
  <si>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</si>
  <si>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</si>
  <si>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</si>
  <si>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</si>
  <si>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</si>
  <si>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</si>
  <si>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</si>
  <si>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</si>
  <si>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</si>
  <si>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</si>
  <si>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</si>
  <si>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</si>
  <si>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</si>
  <si>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</si>
  <si>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</si>
  <si>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</si>
  <si>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</si>
  <si>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</si>
  <si>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</si>
  <si>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</si>
  <si>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</si>
  <si>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</si>
  <si>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</si>
  <si>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</si>
  <si>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</si>
  <si>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</si>
  <si>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</si>
  <si>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</si>
  <si>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</si>
  <si>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</si>
  <si>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</si>
  <si>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</si>
  <si>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</si>
  <si>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</si>
  <si>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</si>
  <si>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</si>
  <si>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</si>
  <si>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</si>
  <si>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</si>
  <si>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</si>
  <si>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</si>
  <si>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</si>
  <si>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</si>
  <si>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</si>
  <si>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</si>
  <si>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</si>
  <si>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</si>
  <si>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</si>
  <si>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</si>
  <si>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</si>
  <si>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</si>
  <si>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</si>
  <si>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</si>
  <si>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</si>
  <si>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</si>
  <si>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</si>
  <si>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</si>
  <si>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</si>
  <si>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</si>
  <si>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</si>
  <si>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</si>
  <si>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</si>
  <si>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</si>
  <si>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</si>
  <si>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</si>
  <si>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</si>
  <si>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</si>
  <si>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</si>
  <si>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</si>
  <si>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</si>
  <si>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</si>
  <si>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</si>
  <si>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</si>
  <si>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</si>
  <si>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</si>
  <si>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</si>
  <si>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</si>
  <si>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</si>
  <si>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</si>
  <si>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</si>
  <si>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</si>
  <si>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</si>
  <si>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</si>
  <si>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</si>
  <si>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</si>
  <si>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</si>
  <si>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</si>
  <si>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</si>
  <si>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</si>
  <si>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</si>
  <si>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</si>
  <si>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</si>
  <si>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</si>
  <si>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</si>
  <si>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</si>
  <si>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</si>
  <si>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</si>
  <si>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</si>
  <si>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</si>
  <si>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</si>
  <si>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</si>
  <si>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</si>
  <si>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</si>
  <si>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</si>
  <si>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</si>
  <si>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</si>
  <si>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</si>
  <si>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</si>
  <si>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</si>
  <si>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</si>
  <si>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</si>
  <si>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</si>
  <si>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</si>
  <si>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</si>
  <si>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</si>
  <si>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</si>
  <si>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</si>
  <si>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</si>
  <si>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</si>
  <si>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</si>
  <si>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</si>
  <si>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</si>
  <si>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</si>
  <si>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</si>
  <si>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</si>
  <si>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</si>
  <si>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</si>
  <si>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</si>
  <si>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</si>
  <si>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</si>
  <si>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</si>
  <si>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</si>
  <si>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</si>
  <si>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</si>
  <si>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</si>
  <si>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</si>
  <si>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</si>
  <si>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</si>
  <si>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</si>
  <si>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</si>
  <si>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</si>
  <si>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</si>
  <si>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</si>
  <si>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</si>
  <si>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</si>
  <si>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</si>
  <si>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</si>
  <si>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</si>
  <si>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</si>
  <si>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</si>
  <si>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</si>
  <si>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</si>
  <si>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</si>
  <si>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</si>
  <si>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</si>
  <si>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</si>
  <si>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</si>
  <si>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</si>
  <si>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</si>
  <si>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</si>
  <si>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</si>
  <si>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</si>
  <si>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</si>
  <si>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</si>
  <si>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</si>
  <si>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</si>
  <si>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</si>
  <si>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</si>
  <si>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</si>
  <si>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</si>
  <si>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</si>
  <si>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</si>
  <si>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</si>
  <si>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</si>
  <si>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</si>
  <si>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</si>
  <si>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</si>
  <si>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</si>
  <si>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</si>
  <si>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</si>
  <si>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</si>
  <si>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</si>
  <si>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</si>
  <si>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</si>
  <si>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</si>
  <si>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</si>
  <si>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</si>
  <si>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</si>
  <si>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</si>
  <si>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</si>
  <si>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</si>
  <si>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</si>
  <si>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</si>
  <si>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</si>
  <si>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</si>
  <si>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</si>
  <si>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</si>
  <si>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</si>
  <si>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</si>
  <si>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</si>
  <si>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</si>
  <si>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</si>
  <si>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</si>
  <si>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</si>
  <si>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</si>
  <si>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</si>
  <si>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</si>
  <si>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</si>
  <si>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</si>
  <si>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</si>
  <si>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</si>
  <si>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</si>
  <si>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</si>
  <si>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</si>
  <si>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</si>
  <si>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</si>
  <si>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</si>
  <si>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</si>
  <si>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</si>
  <si>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</si>
  <si>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</si>
  <si>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</si>
  <si>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</si>
  <si>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</si>
  <si>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</si>
  <si>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</si>
  <si>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</si>
  <si>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</si>
  <si>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</si>
  <si>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</si>
  <si>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</si>
  <si>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</si>
  <si>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</si>
  <si>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</si>
  <si>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</si>
  <si>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</si>
  <si>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</si>
  <si>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</si>
  <si>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</si>
  <si>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</si>
  <si>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</si>
  <si>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</si>
  <si>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</si>
  <si>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</si>
  <si>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</si>
  <si>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</si>
  <si>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</si>
  <si>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</si>
  <si>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</si>
  <si>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</si>
  <si>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</si>
  <si>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</si>
  <si>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</si>
  <si>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</si>
  <si>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</si>
  <si>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</si>
  <si>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</si>
  <si>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</si>
  <si>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</si>
  <si>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</si>
  <si>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</si>
  <si>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</si>
  <si>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</si>
  <si>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</si>
  <si>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</si>
  <si>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</si>
  <si>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</si>
  <si>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</si>
  <si>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</si>
  <si>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</si>
  <si>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</si>
  <si>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</si>
  <si>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</si>
  <si>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</si>
  <si>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</si>
  <si>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</si>
  <si>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</si>
  <si>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</si>
  <si>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</si>
  <si>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</si>
  <si>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</si>
  <si>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</si>
  <si>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</si>
  <si>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</si>
  <si>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</si>
  <si>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</si>
  <si>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</si>
  <si>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</si>
  <si>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</si>
  <si>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</si>
  <si>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</si>
  <si>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</si>
  <si>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</si>
  <si>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</si>
  <si>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</si>
  <si>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</si>
  <si>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</si>
  <si>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</si>
  <si>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</si>
  <si>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</si>
  <si>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</si>
  <si>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</si>
  <si>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</si>
  <si>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</si>
  <si>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</si>
  <si>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</si>
  <si>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</si>
  <si>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</si>
  <si>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</si>
  <si>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</si>
  <si>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</si>
  <si>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</si>
  <si>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</si>
  <si>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</si>
  <si>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</si>
  <si>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</si>
  <si>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</si>
  <si>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</si>
  <si>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</si>
  <si>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</si>
  <si>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</si>
  <si>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</si>
  <si>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</si>
  <si>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</si>
  <si>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</si>
  <si>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</si>
  <si>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</si>
  <si>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</si>
  <si>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</si>
  <si>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</si>
  <si>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</si>
  <si>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</si>
  <si>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</si>
  <si>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</si>
  <si>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</si>
  <si>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</si>
  <si>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</si>
  <si>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</si>
  <si>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</si>
  <si>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</si>
  <si>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</si>
  <si>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</si>
  <si>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</si>
  <si>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</si>
  <si>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</si>
  <si>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</si>
  <si>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</si>
  <si>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</si>
  <si>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</si>
  <si>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</si>
  <si>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</si>
  <si>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</si>
  <si>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</si>
  <si>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</si>
  <si>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</si>
  <si>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</si>
  <si>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</si>
  <si>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</si>
  <si>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</si>
  <si>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</si>
  <si>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</si>
  <si>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</si>
  <si>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</si>
  <si>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</si>
  <si>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</si>
  <si>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</si>
  <si>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</si>
  <si>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</si>
  <si>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</si>
  <si>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</si>
  <si>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</si>
  <si>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</si>
  <si>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</si>
  <si>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</si>
  <si>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</si>
  <si>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</si>
  <si>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</si>
  <si>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</si>
  <si>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</si>
  <si>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</si>
  <si>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</si>
  <si>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</si>
  <si>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</si>
  <si>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</si>
  <si>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</si>
  <si>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</si>
  <si>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</si>
  <si>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</si>
  <si>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</si>
  <si>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</si>
  <si>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</si>
  <si>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</si>
  <si>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</si>
  <si>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</si>
  <si>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</si>
  <si>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</si>
  <si>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</si>
  <si>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</si>
  <si>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</si>
  <si>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</si>
  <si>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</si>
  <si>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</si>
  <si>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</si>
  <si>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</si>
  <si>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</si>
  <si>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</si>
  <si>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</si>
  <si>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</si>
  <si>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</si>
  <si>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</si>
  <si>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</si>
  <si>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</si>
  <si>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</si>
  <si>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</si>
  <si>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</si>
  <si>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</si>
  <si>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</si>
  <si>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</si>
  <si>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</si>
  <si>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</si>
  <si>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</si>
  <si>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</si>
  <si>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</si>
  <si>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</si>
  <si>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</si>
  <si>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</si>
  <si>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</si>
  <si>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</si>
  <si>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</si>
  <si>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</si>
  <si>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</si>
  <si>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</si>
  <si>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</si>
  <si>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</si>
  <si>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</si>
  <si>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</si>
  <si>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</si>
  <si>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</si>
  <si>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</si>
  <si>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</si>
  <si>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</si>
  <si>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</si>
  <si>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</si>
  <si>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</si>
  <si>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</si>
  <si>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</si>
  <si>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</si>
  <si>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</si>
  <si>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</si>
  <si>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</si>
  <si>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</si>
  <si>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</si>
  <si>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</si>
  <si>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</si>
  <si>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</si>
  <si>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</si>
  <si>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</si>
  <si>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</si>
  <si>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</si>
  <si>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</si>
  <si>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</si>
  <si>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</si>
  <si>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</si>
  <si>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</si>
  <si>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</si>
  <si>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</si>
  <si>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</si>
  <si>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</si>
  <si>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</si>
  <si>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</si>
  <si>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</si>
  <si>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</si>
  <si>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</si>
  <si>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</si>
  <si>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</si>
  <si>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</si>
  <si>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</si>
  <si>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</si>
  <si>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</si>
  <si>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</si>
  <si>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</si>
  <si>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</si>
  <si>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</si>
  <si>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</si>
  <si>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</si>
  <si>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</si>
  <si>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</si>
  <si>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</si>
  <si>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</si>
  <si>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</si>
  <si>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</si>
  <si>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</si>
  <si>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</si>
  <si>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</si>
  <si>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</si>
  <si>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</si>
  <si>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</si>
  <si>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</si>
  <si>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</si>
  <si>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</si>
  <si>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</si>
  <si>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</si>
  <si>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</si>
  <si>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</si>
  <si>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</si>
  <si>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</si>
  <si>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</si>
  <si>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</si>
  <si>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</si>
  <si>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</si>
  <si>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</si>
  <si>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</si>
  <si>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</si>
  <si>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</si>
  <si>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</si>
  <si>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</si>
  <si>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</si>
  <si>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</si>
  <si>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</si>
  <si>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</si>
  <si>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</si>
  <si>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</si>
  <si>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</si>
  <si>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</si>
  <si>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</si>
  <si>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</si>
  <si>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</si>
  <si>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</si>
  <si>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</si>
  <si>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</si>
  <si>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</si>
  <si>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</si>
  <si>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</si>
  <si>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</si>
  <si>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</si>
  <si>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</si>
  <si>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</si>
  <si>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</si>
  <si>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</si>
  <si>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</si>
  <si>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</si>
  <si>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</si>
  <si>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</si>
  <si>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</si>
  <si>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</si>
  <si>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</si>
  <si>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</si>
  <si>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</si>
  <si>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</si>
  <si>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</si>
  <si>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</si>
  <si>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</si>
  <si>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</si>
  <si>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</si>
  <si>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</si>
  <si>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</si>
  <si>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</si>
  <si>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</si>
  <si>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</si>
  <si>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</si>
  <si>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</si>
  <si>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</si>
  <si>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</si>
  <si>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</si>
  <si>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</si>
  <si>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</si>
  <si>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</si>
  <si>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</si>
  <si>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</si>
  <si>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</si>
  <si>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</si>
  <si>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</si>
  <si>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</si>
  <si>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</si>
  <si>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</si>
  <si>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</si>
  <si>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</si>
  <si>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</si>
  <si>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</si>
  <si>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</si>
  <si>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</si>
  <si>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</si>
  <si>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</si>
  <si>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</si>
  <si>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</si>
  <si>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</si>
  <si>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</si>
  <si>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</si>
  <si>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</si>
  <si>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</si>
  <si>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</si>
  <si>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</si>
  <si>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</si>
  <si>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</si>
  <si>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</si>
  <si>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</si>
  <si>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</si>
  <si>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</si>
  <si>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</si>
  <si>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</si>
  <si>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</si>
  <si>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</si>
  <si>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</si>
  <si>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</si>
  <si>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</si>
  <si>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</si>
  <si>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</si>
  <si>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</si>
  <si>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</si>
  <si>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</si>
  <si>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</si>
  <si>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</si>
  <si>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</si>
  <si>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</si>
  <si>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</si>
  <si>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</si>
  <si>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</si>
  <si>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</si>
  <si>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</si>
  <si>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</si>
  <si>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</si>
  <si>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</si>
  <si>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</si>
  <si>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</si>
  <si>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</si>
  <si>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</si>
  <si>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</si>
  <si>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</si>
  <si>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</si>
  <si>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</si>
  <si>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</si>
  <si>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</si>
  <si>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</si>
  <si>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</si>
  <si>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</si>
  <si>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</si>
  <si>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</si>
  <si>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</si>
  <si>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</si>
  <si>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</si>
  <si>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</si>
  <si>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</si>
  <si>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</si>
  <si>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</si>
  <si>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</si>
  <si>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</si>
  <si>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</si>
  <si>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</si>
  <si>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</si>
  <si>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</si>
  <si>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</si>
  <si>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</si>
  <si>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</si>
  <si>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</si>
  <si>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</si>
  <si>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</si>
  <si>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</si>
  <si>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</si>
  <si>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</si>
  <si>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</si>
  <si>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</si>
  <si>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</si>
  <si>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</si>
  <si>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</si>
  <si>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</si>
  <si>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</si>
  <si>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</si>
  <si>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</si>
  <si>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</si>
  <si>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</si>
  <si>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</si>
  <si>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</si>
  <si>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</si>
  <si>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</si>
  <si>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</si>
  <si>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</si>
  <si>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</si>
  <si>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</si>
  <si>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</si>
  <si>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</si>
  <si>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</si>
  <si>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</si>
  <si>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</si>
  <si>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</si>
  <si>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</si>
  <si>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</si>
  <si>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</si>
  <si>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</si>
  <si>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</si>
  <si>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</si>
  <si>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</si>
  <si>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</si>
  <si>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</si>
  <si>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</si>
  <si>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</si>
  <si>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</si>
  <si>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</si>
  <si>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</si>
  <si>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</si>
  <si>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</si>
  <si>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</si>
  <si>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</si>
  <si>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</si>
  <si>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</si>
  <si>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</si>
  <si>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</si>
  <si>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</si>
  <si>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</si>
  <si>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</si>
  <si>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</si>
  <si>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</si>
  <si>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</si>
  <si>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</si>
  <si>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</si>
  <si>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</si>
  <si>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</si>
  <si>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</si>
  <si>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</si>
  <si>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</si>
  <si>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</si>
  <si>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</si>
  <si>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</si>
  <si>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</si>
  <si>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</si>
  <si>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</si>
  <si>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</si>
  <si>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</si>
  <si>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</si>
  <si>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</si>
  <si>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</si>
  <si>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</si>
  <si>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</si>
  <si>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</si>
  <si>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</si>
  <si>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</si>
  <si>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</si>
  <si>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</si>
  <si>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</si>
  <si>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</si>
  <si>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</si>
  <si>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</si>
  <si>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</si>
  <si>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</si>
  <si>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</si>
  <si>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</si>
  <si>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</si>
  <si>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</si>
  <si>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</si>
  <si>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</si>
  <si>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</si>
  <si>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</si>
  <si>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</si>
  <si>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</si>
  <si>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</si>
  <si>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</si>
  <si>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</si>
  <si>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</si>
  <si>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</si>
  <si>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</si>
  <si>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</si>
  <si>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</si>
  <si>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</si>
  <si>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</si>
  <si>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</si>
  <si>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</si>
  <si>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</si>
  <si>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</si>
  <si>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</si>
  <si>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</si>
  <si>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</si>
  <si>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</si>
  <si>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</si>
  <si>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</si>
  <si>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</si>
  <si>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</si>
  <si>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</si>
  <si>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</si>
  <si>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</si>
  <si>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</si>
  <si>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</si>
  <si>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</si>
  <si>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</si>
  <si>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</si>
  <si>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</si>
  <si>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</si>
  <si>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</si>
  <si>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</si>
  <si>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</si>
  <si>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</si>
  <si>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</si>
  <si>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</si>
  <si>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</si>
  <si>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</si>
  <si>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</si>
  <si>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</si>
  <si>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</si>
  <si>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</si>
  <si>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</si>
  <si>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</si>
  <si>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</si>
  <si>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</si>
  <si>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</si>
  <si>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</si>
  <si>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</si>
  <si>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</si>
  <si>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</si>
  <si>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</si>
  <si>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</si>
  <si>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</si>
  <si>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</si>
  <si>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</si>
  <si>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</si>
  <si>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</si>
  <si>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</si>
  <si>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</si>
  <si>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</si>
  <si>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</si>
  <si>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</si>
  <si>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</si>
  <si>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</si>
  <si>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</si>
  <si>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</si>
  <si>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</si>
  <si>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</si>
  <si>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</si>
  <si>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</si>
  <si>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</si>
  <si>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</si>
  <si>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</si>
  <si>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</si>
  <si>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</si>
  <si>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</si>
  <si>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</si>
  <si>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</si>
  <si>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</si>
  <si>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</si>
  <si>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</si>
  <si>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</si>
  <si>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</si>
  <si>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</si>
  <si>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</si>
  <si>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</si>
  <si>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</si>
  <si>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</si>
  <si>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</si>
  <si>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</si>
  <si>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</si>
  <si>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</si>
  <si>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</si>
  <si>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</si>
  <si>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</si>
  <si>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</si>
  <si>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</si>
  <si>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</si>
  <si>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</si>
  <si>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</si>
  <si>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</si>
  <si>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</si>
  <si>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</si>
  <si>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</si>
  <si>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</si>
  <si>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</si>
  <si>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</si>
  <si>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</si>
  <si>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</si>
  <si>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</si>
  <si>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</si>
  <si>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</si>
  <si>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</si>
  <si>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</si>
  <si>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</si>
  <si>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</si>
  <si>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</si>
  <si>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</si>
  <si>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</si>
  <si>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</si>
  <si>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</si>
  <si>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</si>
  <si>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</si>
  <si>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</si>
  <si>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</si>
  <si>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</si>
  <si>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</si>
  <si>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</si>
  <si>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</si>
  <si>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</si>
  <si>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</si>
  <si>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</si>
  <si>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</si>
  <si>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</si>
  <si>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</si>
  <si>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</si>
  <si>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</si>
  <si>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</si>
  <si>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</si>
  <si>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</si>
  <si>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</si>
  <si>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</si>
  <si>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</si>
  <si>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</si>
  <si>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</si>
  <si>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</si>
  <si>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</si>
  <si>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</si>
  <si>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</si>
  <si>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</si>
  <si>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</si>
  <si>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</si>
  <si>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</si>
  <si>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</si>
  <si>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</si>
  <si>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</si>
  <si>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</si>
  <si>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</si>
  <si>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</si>
  <si>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</si>
  <si>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</si>
  <si>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</si>
  <si>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</si>
  <si>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</si>
  <si>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</si>
  <si>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</si>
  <si>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</si>
  <si>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</si>
  <si>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</si>
  <si>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</si>
  <si>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</si>
  <si>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</si>
  <si>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</si>
  <si>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</si>
  <si>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</si>
  <si>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</si>
  <si>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</si>
  <si>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</si>
  <si>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</si>
  <si>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</si>
  <si>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</si>
  <si>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</si>
  <si>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</si>
  <si>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</si>
  <si>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</si>
  <si>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</si>
  <si>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</si>
  <si>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</si>
  <si>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</si>
  <si>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</si>
  <si>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</si>
  <si>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</si>
  <si>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</si>
  <si>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</si>
  <si>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</si>
  <si>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</si>
  <si>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</si>
  <si>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</si>
  <si>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</si>
  <si>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</si>
  <si>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</si>
  <si>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</si>
  <si>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</si>
  <si>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</si>
  <si>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</si>
  <si>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</si>
  <si>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</si>
  <si>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</si>
  <si>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</si>
  <si>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</si>
  <si>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</si>
  <si>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</si>
  <si>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</si>
  <si>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</si>
  <si>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</si>
  <si>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</si>
  <si>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</si>
  <si>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</si>
  <si>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</si>
  <si>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</si>
  <si>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</si>
  <si>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</si>
  <si>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</si>
  <si>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</si>
  <si>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</si>
  <si>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</si>
  <si>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</si>
  <si>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</si>
  <si>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</si>
  <si>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</si>
  <si>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</si>
  <si>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</si>
  <si>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</si>
  <si>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</si>
  <si>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</si>
  <si>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</si>
  <si>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</si>
  <si>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</si>
  <si>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</si>
  <si>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</si>
  <si>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</si>
  <si>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</si>
  <si>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</si>
  <si>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</si>
  <si>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</si>
  <si>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</si>
  <si>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</si>
  <si>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</si>
  <si>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</si>
  <si>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</si>
  <si>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</si>
  <si>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</si>
  <si>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</si>
  <si>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</si>
  <si>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</si>
  <si>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</si>
  <si>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</si>
  <si>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</si>
  <si>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</si>
  <si>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</si>
  <si>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</si>
  <si>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</si>
  <si>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</si>
  <si>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</si>
  <si>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</si>
  <si>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</si>
  <si>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</si>
  <si>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</si>
  <si>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</si>
  <si>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</si>
  <si>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</si>
  <si>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</si>
  <si>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</si>
  <si>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</si>
  <si>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</si>
  <si>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</si>
  <si>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</si>
  <si>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</si>
  <si>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</si>
  <si>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</si>
  <si>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</si>
  <si>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</si>
  <si>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</si>
  <si>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</si>
  <si>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</si>
  <si>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</si>
  <si>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</si>
  <si>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</si>
  <si>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</si>
  <si>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</si>
  <si>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</si>
  <si>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</si>
  <si>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</si>
  <si>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</si>
  <si>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</si>
  <si>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</si>
  <si>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</si>
  <si>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</si>
  <si>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</si>
  <si>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</si>
  <si>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</si>
  <si>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</si>
  <si>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</si>
  <si>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</si>
  <si>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</si>
  <si>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</si>
  <si>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</si>
  <si>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</si>
  <si>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</si>
  <si>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</si>
  <si>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</si>
  <si>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</si>
  <si>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</si>
  <si>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</si>
  <si>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</si>
  <si>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</si>
  <si>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</si>
  <si>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</si>
  <si>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</si>
  <si>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</si>
  <si>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</si>
  <si>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</si>
  <si>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</si>
  <si>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</si>
  <si>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</si>
  <si>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</si>
  <si>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</si>
  <si>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</si>
  <si>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</si>
  <si>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</si>
  <si>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</si>
  <si>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</si>
  <si>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</si>
  <si>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</si>
  <si>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</si>
  <si>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</si>
  <si>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</si>
  <si>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</si>
  <si>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</si>
  <si>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</si>
  <si>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</si>
  <si>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</si>
  <si>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</si>
  <si>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</si>
  <si>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</si>
  <si>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</si>
  <si>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</si>
  <si>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</si>
  <si>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</si>
  <si>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</si>
  <si>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</si>
  <si>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</si>
  <si>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</si>
  <si>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</si>
  <si>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</si>
  <si>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</si>
  <si>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</si>
  <si>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</si>
  <si>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</si>
  <si>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</si>
  <si>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</si>
  <si>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</si>
  <si>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</si>
  <si>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</si>
  <si>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</si>
  <si>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</si>
  <si>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</si>
  <si>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</si>
  <si>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</si>
  <si>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</si>
  <si>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</si>
  <si>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</si>
  <si>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</si>
  <si>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</si>
  <si>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</si>
  <si>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</si>
  <si>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</si>
  <si>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</si>
  <si>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</si>
  <si>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</si>
  <si>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</si>
  <si>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</si>
  <si>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</si>
  <si>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</si>
  <si>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</si>
  <si>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</si>
  <si>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</si>
  <si>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</si>
  <si>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</si>
  <si>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</si>
  <si>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</si>
  <si>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</si>
  <si>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</si>
  <si>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</si>
  <si>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</si>
  <si>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</si>
  <si>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</si>
  <si>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</si>
  <si>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</si>
  <si>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</si>
  <si>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</si>
  <si>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</si>
  <si>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</si>
  <si>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</si>
  <si>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</si>
  <si>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</si>
  <si>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</si>
  <si>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</si>
  <si>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</si>
  <si>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</si>
  <si>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</si>
  <si>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</si>
  <si>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</si>
  <si>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</si>
  <si>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</si>
  <si>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</si>
  <si>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</si>
  <si>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</si>
  <si>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</si>
  <si>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</si>
  <si>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</si>
  <si>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</si>
  <si>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</si>
  <si>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</si>
  <si>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</si>
  <si>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</si>
  <si>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</si>
  <si>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</si>
  <si>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</si>
  <si>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</si>
  <si>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</si>
  <si>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</si>
  <si>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</si>
  <si>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</si>
  <si>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</si>
  <si>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</si>
  <si>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</si>
  <si>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</si>
  <si>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</si>
  <si>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</si>
  <si>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</si>
  <si>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</si>
  <si>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</si>
  <si>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</si>
  <si>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</si>
  <si>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</si>
  <si>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</si>
  <si>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</si>
  <si>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</si>
  <si>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</si>
  <si>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</si>
  <si>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</si>
  <si>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</si>
  <si>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</si>
  <si>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</si>
  <si>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</si>
  <si>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</si>
  <si>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</si>
  <si>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</si>
  <si>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</si>
  <si>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</si>
  <si>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</si>
  <si>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</si>
  <si>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</si>
  <si>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</si>
  <si>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</si>
  <si>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</si>
  <si>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</si>
  <si>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</si>
  <si>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</si>
  <si>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</si>
  <si>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</si>
  <si>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</si>
  <si>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</si>
  <si>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</si>
  <si>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</si>
  <si>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</si>
  <si>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</si>
  <si>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</si>
  <si>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</si>
  <si>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</si>
  <si>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</si>
  <si>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</si>
  <si>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</si>
  <si>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</si>
  <si>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</si>
  <si>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</si>
  <si>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</si>
  <si>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</si>
  <si>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</si>
  <si>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</si>
  <si>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</si>
  <si>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</si>
  <si>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</si>
  <si>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</si>
  <si>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</si>
  <si>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</si>
  <si>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</si>
  <si>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</si>
  <si>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</si>
  <si>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</si>
  <si>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</si>
  <si>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</si>
  <si>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</si>
  <si>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</si>
  <si>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</si>
  <si>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</si>
  <si>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</si>
  <si>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</si>
  <si>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</si>
  <si>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</si>
  <si>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</si>
  <si>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</si>
  <si>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</si>
  <si>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</si>
  <si>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</si>
  <si>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</si>
  <si>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</si>
  <si>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</si>
  <si>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</si>
  <si>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</si>
  <si>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</si>
  <si>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</si>
  <si>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</si>
  <si>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</si>
  <si>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</si>
  <si>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</si>
  <si>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</si>
  <si>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</si>
  <si>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</si>
  <si>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</si>
  <si>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</si>
  <si>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</si>
  <si>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</si>
  <si>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</si>
  <si>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</si>
  <si>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</si>
  <si>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</si>
  <si>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</si>
  <si>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</si>
  <si>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</si>
  <si>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</si>
  <si>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</si>
  <si>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</si>
  <si>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</si>
  <si>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</si>
  <si>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</si>
  <si>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</si>
  <si>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</si>
  <si>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</si>
  <si>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</si>
  <si>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</si>
  <si>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</si>
  <si>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</si>
  <si>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</si>
  <si>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</si>
  <si>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</si>
  <si>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</si>
  <si>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</si>
  <si>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</si>
  <si>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</si>
  <si>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</si>
  <si>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</si>
  <si>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</si>
  <si>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</si>
  <si>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</si>
  <si>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</si>
  <si>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</si>
  <si>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</si>
  <si>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</si>
  <si>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</si>
  <si>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</si>
  <si>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</si>
  <si>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</si>
  <si>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</si>
  <si>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</si>
  <si>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</si>
  <si>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</si>
  <si>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</si>
  <si>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</si>
  <si>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</si>
  <si>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</si>
  <si>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</si>
  <si>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</si>
  <si>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</si>
  <si>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</si>
  <si>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</si>
  <si>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</si>
  <si>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</si>
  <si>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</si>
  <si>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</si>
  <si>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</si>
  <si>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</si>
  <si>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</si>
  <si>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</si>
  <si>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</si>
  <si>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</si>
  <si>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</si>
  <si>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</si>
  <si>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</si>
  <si>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</si>
  <si>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</si>
  <si>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</si>
  <si>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</si>
  <si>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</si>
  <si>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</si>
  <si>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</si>
  <si>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</si>
  <si>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</si>
  <si>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</si>
  <si>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</si>
  <si>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</si>
  <si>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</si>
  <si>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</si>
  <si>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</si>
  <si>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</si>
  <si>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</si>
  <si>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</si>
  <si>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</si>
  <si>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</si>
  <si>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</si>
  <si>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</si>
  <si>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</si>
  <si>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</si>
  <si>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</si>
  <si>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</si>
  <si>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</si>
  <si>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</si>
  <si>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</si>
  <si>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</si>
  <si>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</si>
  <si>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</si>
  <si>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</si>
  <si>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</si>
  <si>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</si>
  <si>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</si>
  <si>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</si>
  <si>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</si>
  <si>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</si>
  <si>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</si>
  <si>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</si>
  <si>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</si>
  <si>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</si>
  <si>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</si>
  <si>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</si>
  <si>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</si>
  <si>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</si>
  <si>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</si>
  <si>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</si>
  <si>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</si>
  <si>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</si>
  <si>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</si>
  <si>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</si>
  <si>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</si>
  <si>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</si>
  <si>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</si>
  <si>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</si>
  <si>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</si>
  <si>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</si>
  <si>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</si>
  <si>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</si>
  <si>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</si>
  <si>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</si>
  <si>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</si>
  <si>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</si>
  <si>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</si>
  <si>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</si>
  <si>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</si>
  <si>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</si>
  <si>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</si>
  <si>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</si>
  <si>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</si>
  <si>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</si>
  <si>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</si>
  <si>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</si>
  <si>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</si>
  <si>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</si>
  <si>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</si>
  <si>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</si>
  <si>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</si>
  <si>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</si>
  <si>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</si>
  <si>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</si>
  <si>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</si>
  <si>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</si>
  <si>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</si>
  <si>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</si>
  <si>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</si>
  <si>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</si>
  <si>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</si>
  <si>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</si>
  <si>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</si>
  <si>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</si>
  <si>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</si>
  <si>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</si>
  <si>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</si>
  <si>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</si>
  <si>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</si>
  <si>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</si>
  <si>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</si>
  <si>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</si>
  <si>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</si>
  <si>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</si>
  <si>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</si>
  <si>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</si>
  <si>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</si>
  <si>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</si>
  <si>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</si>
  <si>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</si>
  <si>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</si>
  <si>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</si>
  <si>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</si>
  <si>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</si>
  <si>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</si>
  <si>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</si>
  <si>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</si>
  <si>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</si>
  <si>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</si>
  <si>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</si>
  <si>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</si>
  <si>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</si>
  <si>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</si>
  <si>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</si>
  <si>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</si>
  <si>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</si>
  <si>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</si>
  <si>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</si>
  <si>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</si>
  <si>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</si>
  <si>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</si>
  <si>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</si>
  <si>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</si>
  <si>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</si>
  <si>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</si>
  <si>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</si>
  <si>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</si>
  <si>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</si>
  <si>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</si>
  <si>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</si>
  <si>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</si>
  <si>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</si>
  <si>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</si>
  <si>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</si>
  <si>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</si>
  <si>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</si>
  <si>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</si>
  <si>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</si>
  <si>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</si>
  <si>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</si>
  <si>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</si>
  <si>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</si>
  <si>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</si>
  <si>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</si>
  <si>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</si>
  <si>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</si>
  <si>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</si>
  <si>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</si>
  <si>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</si>
  <si>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</si>
  <si>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</si>
  <si>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</si>
  <si>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</si>
  <si>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</si>
  <si>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</si>
  <si>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</si>
  <si>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</si>
  <si>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</si>
  <si>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</si>
  <si>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</si>
  <si>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</si>
  <si>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</si>
  <si>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</si>
  <si>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</si>
  <si>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</si>
  <si>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</si>
  <si>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</si>
  <si>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</si>
  <si>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</si>
  <si>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</si>
  <si>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</si>
  <si>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</si>
  <si>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</si>
  <si>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</si>
  <si>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</si>
  <si>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</si>
  <si>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</si>
  <si>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</si>
  <si>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</si>
  <si>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</si>
  <si>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</si>
  <si>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</si>
  <si>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</si>
  <si>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</si>
  <si>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</si>
  <si>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</si>
  <si>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</si>
  <si>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</si>
  <si>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</si>
  <si>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</si>
  <si>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</si>
  <si>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</si>
  <si>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</si>
  <si>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</si>
  <si>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</si>
  <si>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</si>
  <si>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</si>
  <si>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</si>
  <si>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</si>
  <si>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</si>
  <si>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</si>
  <si>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</si>
  <si>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</si>
  <si>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</si>
  <si>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</si>
  <si>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</si>
  <si>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</si>
  <si>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</si>
  <si>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</si>
  <si>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</si>
  <si>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</si>
  <si>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</si>
  <si>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</si>
  <si>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</si>
  <si>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</si>
  <si>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</si>
  <si>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</si>
  <si>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</si>
  <si>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</si>
  <si>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</si>
  <si>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</si>
  <si>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</si>
  <si>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</si>
  <si>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</si>
  <si>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</si>
  <si>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</si>
  <si>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</si>
  <si>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</si>
  <si>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</si>
  <si>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</si>
  <si>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</si>
  <si>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</si>
  <si>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</si>
  <si>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</si>
  <si>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</si>
  <si>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</si>
  <si>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</si>
  <si>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</si>
  <si>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</si>
  <si>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</si>
  <si>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</si>
  <si>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</si>
  <si>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</si>
  <si>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</si>
  <si>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</si>
  <si>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</si>
  <si>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</si>
  <si>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</si>
  <si>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</si>
  <si>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</si>
  <si>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</si>
  <si>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</si>
  <si>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</si>
  <si>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</si>
  <si>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</si>
  <si>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</si>
  <si>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</si>
  <si>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</si>
  <si>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</si>
  <si>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</si>
  <si>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</si>
  <si>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</si>
  <si>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</si>
  <si>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</si>
  <si>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</si>
  <si>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</si>
  <si>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</si>
  <si>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</si>
  <si>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</si>
  <si>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</si>
  <si>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</si>
  <si>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</si>
  <si>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</si>
  <si>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</si>
  <si>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</si>
  <si>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</si>
  <si>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</si>
  <si>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</si>
  <si>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</si>
  <si>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</si>
  <si>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</si>
  <si>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</si>
  <si>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</si>
  <si>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</si>
  <si>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</si>
  <si>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</si>
  <si>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</si>
  <si>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</si>
  <si>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</si>
  <si>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</si>
  <si>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</si>
  <si>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</si>
  <si>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</si>
  <si>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</si>
  <si>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</si>
  <si>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</si>
  <si>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</si>
  <si>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</si>
  <si>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</si>
  <si>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</si>
  <si>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</si>
  <si>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</si>
  <si>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</si>
  <si>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</si>
  <si>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</si>
  <si>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</si>
  <si>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</si>
  <si>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</si>
  <si>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</si>
  <si>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</si>
  <si>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</si>
  <si>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</si>
  <si>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</si>
  <si>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</si>
  <si>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</si>
  <si>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</si>
  <si>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</si>
  <si>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</si>
  <si>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</si>
  <si>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</si>
  <si>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</si>
  <si>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</si>
  <si>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</si>
  <si>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</si>
  <si>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</si>
  <si>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</si>
  <si>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</si>
  <si>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</si>
  <si>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</si>
  <si>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</si>
  <si>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</si>
  <si>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</si>
  <si>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</si>
  <si>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</si>
  <si>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</si>
  <si>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</si>
  <si>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</si>
  <si>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</si>
  <si>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</si>
  <si>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</si>
  <si>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</si>
  <si>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</si>
  <si>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</si>
  <si>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</si>
  <si>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</si>
  <si>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</si>
  <si>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</si>
  <si>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</si>
  <si>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</si>
  <si>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</si>
  <si>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</si>
  <si>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</si>
  <si>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</si>
  <si>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</si>
  <si>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</si>
  <si>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</si>
  <si>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</si>
  <si>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</si>
  <si>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</si>
  <si>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</si>
  <si>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</si>
  <si>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</si>
  <si>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</si>
  <si>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</si>
  <si>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</si>
  <si>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</si>
  <si>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</si>
  <si>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</si>
  <si>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</si>
  <si>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</si>
  <si>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</si>
  <si>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</si>
  <si>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</si>
  <si>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</si>
  <si>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</si>
  <si>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</si>
  <si>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</si>
  <si>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</si>
  <si>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</si>
  <si>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</si>
  <si>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</si>
  <si>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</si>
  <si>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</si>
  <si>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</si>
  <si>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</si>
  <si>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</si>
  <si>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</si>
  <si>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</si>
  <si>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</si>
  <si>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</si>
  <si>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</si>
  <si>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</si>
  <si>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</si>
  <si>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</si>
  <si>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</si>
  <si>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</si>
  <si>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</si>
  <si>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</si>
  <si>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</si>
  <si>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</si>
  <si>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</si>
  <si>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</si>
  <si>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</si>
  <si>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</si>
  <si>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</si>
  <si>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</si>
  <si>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</si>
  <si>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</si>
  <si>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</si>
  <si>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</si>
  <si>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</si>
  <si>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</si>
  <si>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</si>
  <si>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</si>
  <si>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</si>
  <si>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</si>
  <si>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</si>
  <si>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</si>
  <si>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</si>
  <si>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</si>
  <si>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</si>
  <si>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</si>
  <si>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</si>
  <si>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</si>
  <si>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</si>
  <si>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</si>
  <si>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</si>
  <si>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</si>
  <si>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</si>
  <si>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</si>
  <si>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</si>
  <si>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</si>
  <si>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</si>
  <si>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</si>
  <si>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</si>
  <si>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</si>
  <si>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</si>
  <si>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</si>
  <si>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</si>
  <si>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</si>
  <si>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</si>
  <si>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</si>
  <si>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</si>
  <si>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</si>
  <si>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</si>
  <si>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</si>
  <si>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</si>
  <si>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</si>
  <si>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</si>
  <si>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</si>
  <si>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</si>
  <si>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</si>
  <si>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</si>
  <si>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</si>
  <si>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</si>
  <si>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</si>
  <si>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</si>
  <si>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</si>
  <si>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</si>
  <si>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</si>
  <si>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</si>
  <si>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</si>
  <si>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</si>
  <si>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</si>
  <si>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</si>
  <si>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</si>
  <si>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</si>
  <si>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</si>
  <si>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</si>
  <si>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</si>
  <si>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</si>
  <si>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</si>
  <si>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</si>
  <si>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</si>
  <si>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</si>
  <si>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</si>
  <si>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</si>
  <si>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</si>
  <si>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</si>
  <si>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</si>
  <si>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</si>
  <si>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</si>
  <si>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</si>
  <si>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</si>
  <si>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</si>
  <si>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</si>
  <si>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</si>
  <si>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</si>
  <si>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</si>
  <si>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</si>
  <si>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</si>
  <si>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</si>
  <si>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</si>
  <si>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</si>
  <si>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</si>
  <si>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</si>
  <si>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</si>
  <si>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</si>
  <si>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</si>
  <si>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</si>
  <si>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</si>
  <si>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</si>
  <si>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</si>
  <si>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</si>
  <si>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</si>
  <si>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</si>
  <si>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</si>
  <si>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</si>
  <si>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</si>
  <si>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</si>
  <si>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</si>
  <si>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</si>
  <si>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</si>
  <si>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</si>
  <si>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</si>
  <si>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</si>
  <si>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</si>
  <si>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</si>
  <si>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</si>
  <si>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</si>
  <si>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</si>
  <si>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</si>
  <si>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</si>
  <si>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</si>
  <si>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</si>
  <si>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</si>
  <si>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</si>
  <si>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</si>
  <si>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</si>
  <si>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</si>
  <si>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</si>
  <si>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</si>
  <si>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</si>
  <si>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</si>
  <si>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</si>
  <si>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</si>
  <si>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</si>
  <si>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</si>
  <si>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</si>
  <si>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</si>
  <si>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</si>
  <si>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</si>
  <si>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</si>
  <si>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</si>
  <si>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</si>
  <si>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</si>
  <si>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</si>
  <si>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</si>
  <si>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</si>
  <si>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</si>
  <si>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</si>
  <si>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</si>
  <si>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</si>
  <si>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</si>
  <si>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</si>
  <si>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</si>
  <si>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</si>
  <si>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</si>
  <si>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</si>
  <si>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</si>
  <si>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</si>
  <si>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</si>
  <si>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</si>
  <si>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</si>
  <si>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</si>
  <si>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</si>
  <si>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</si>
  <si>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</si>
  <si>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</si>
  <si>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</si>
  <si>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</si>
  <si>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</si>
  <si>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</si>
  <si>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</si>
  <si>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</si>
  <si>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</si>
  <si>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</si>
  <si>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</si>
  <si>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</si>
  <si>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</si>
  <si>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</si>
  <si>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</si>
  <si>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</si>
  <si>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</si>
  <si>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</si>
  <si>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</si>
  <si>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</si>
  <si>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</si>
  <si>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</si>
  <si>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</si>
  <si>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</si>
  <si>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</si>
  <si>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</si>
  <si>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</si>
  <si>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</si>
  <si>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</si>
  <si>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</si>
  <si>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</si>
  <si>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</si>
  <si>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</si>
  <si>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</si>
  <si>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</si>
  <si>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</si>
  <si>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</si>
  <si>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</si>
  <si>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</si>
  <si>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</si>
  <si>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</si>
  <si>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</si>
  <si>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</si>
  <si>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</si>
  <si>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</si>
  <si>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</si>
  <si>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</si>
  <si>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</si>
  <si>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</si>
  <si>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</si>
  <si>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</si>
  <si>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</si>
  <si>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</si>
  <si>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</si>
  <si>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</si>
  <si>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</si>
  <si>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</si>
  <si>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</si>
  <si>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</si>
  <si>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</si>
  <si>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</si>
  <si>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</si>
  <si>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</si>
  <si>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</si>
  <si>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</si>
  <si>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</si>
  <si>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</si>
  <si>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</si>
  <si>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</si>
  <si>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</si>
  <si>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</si>
  <si>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</si>
  <si>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</si>
  <si>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</si>
  <si>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</si>
  <si>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</si>
  <si>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</si>
  <si>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</si>
  <si>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</si>
  <si>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</si>
  <si>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</si>
  <si>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</si>
  <si>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</si>
  <si>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</si>
  <si>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</si>
  <si>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</si>
  <si>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</si>
  <si>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</si>
  <si>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</si>
  <si>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</si>
  <si>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</si>
  <si>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</si>
  <si>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</si>
  <si>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</si>
  <si>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</si>
  <si>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</si>
  <si>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</si>
  <si>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</si>
  <si>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</si>
  <si>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</si>
  <si>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</si>
  <si>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</si>
  <si>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</si>
  <si>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</si>
  <si>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</si>
  <si>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</si>
  <si>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</si>
  <si>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</si>
  <si>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</si>
  <si>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</si>
  <si>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</si>
  <si>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</si>
  <si>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</si>
  <si>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</si>
  <si>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</si>
  <si>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</si>
  <si>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</si>
  <si>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</si>
  <si>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</si>
  <si>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</si>
  <si>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</si>
  <si>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</si>
  <si>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</si>
  <si>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</si>
  <si>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</si>
  <si>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</si>
  <si>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</si>
  <si>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</si>
  <si>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</si>
  <si>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</si>
  <si>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</si>
  <si>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</si>
  <si>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</si>
  <si>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</si>
  <si>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</si>
  <si>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</si>
  <si>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</si>
  <si>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</si>
  <si>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</si>
  <si>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</si>
  <si>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</si>
  <si>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</si>
  <si>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</si>
  <si>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</si>
  <si>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</si>
  <si>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</si>
  <si>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</si>
  <si>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</si>
  <si>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</si>
  <si>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</si>
  <si>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</si>
  <si>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</si>
  <si>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</si>
  <si>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</si>
  <si>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</si>
  <si>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</si>
  <si>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</si>
  <si>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</si>
  <si>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</si>
  <si>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</si>
  <si>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</si>
  <si>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</si>
  <si>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</si>
  <si>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</si>
  <si>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</si>
  <si>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</si>
  <si>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</si>
  <si>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</si>
  <si>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</si>
  <si>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</si>
  <si>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</si>
  <si>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</si>
  <si>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</si>
  <si>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</si>
  <si>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</si>
  <si>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</si>
  <si>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</si>
  <si>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</si>
  <si>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</si>
  <si>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</si>
  <si>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</si>
  <si>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</si>
  <si>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</si>
  <si>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</si>
  <si>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</si>
  <si>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</si>
  <si>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</si>
  <si>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</si>
  <si>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</si>
  <si>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</si>
  <si>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</si>
  <si>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</si>
  <si>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</si>
  <si>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</si>
  <si>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</si>
  <si>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</si>
  <si>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</si>
  <si>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</si>
  <si>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</si>
  <si>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</si>
  <si>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</si>
  <si>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</si>
  <si>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</si>
  <si>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</si>
  <si>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</si>
  <si>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</si>
  <si>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</si>
  <si>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</si>
  <si>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</si>
  <si>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</si>
  <si>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</si>
  <si>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</si>
  <si>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</si>
  <si>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</si>
  <si>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</si>
  <si>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</si>
  <si>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</si>
  <si>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</si>
  <si>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</si>
  <si>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</si>
  <si>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</si>
  <si>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</si>
  <si>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</si>
  <si>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</si>
  <si>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</si>
  <si>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</si>
  <si>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</si>
  <si>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</si>
  <si>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</si>
  <si>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</si>
  <si>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</si>
  <si>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</si>
  <si>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</si>
  <si>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</si>
  <si>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</si>
  <si>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</si>
  <si>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</si>
  <si>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</si>
  <si>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</si>
  <si>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</si>
  <si>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</si>
  <si>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</si>
  <si>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</si>
  <si>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</si>
  <si>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</si>
  <si>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</si>
  <si>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</si>
  <si>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</si>
  <si>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</si>
  <si>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</si>
  <si>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</si>
  <si>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</si>
  <si>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</si>
  <si>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</si>
  <si>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</si>
  <si>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</si>
  <si>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</si>
  <si>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</si>
  <si>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</si>
  <si>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</si>
  <si>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</si>
  <si>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</si>
  <si>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</si>
  <si>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</si>
  <si>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</si>
  <si>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</si>
  <si>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</si>
  <si>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</si>
  <si>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</si>
  <si>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</si>
  <si>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</si>
  <si>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</si>
  <si>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</si>
  <si>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</si>
  <si>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</si>
  <si>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</si>
  <si>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</si>
  <si>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</si>
  <si>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</si>
  <si>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</si>
  <si>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</si>
  <si>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</si>
  <si>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</si>
  <si>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</si>
  <si>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</si>
  <si>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</si>
  <si>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</si>
  <si>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</si>
  <si>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</si>
  <si>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</si>
  <si>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</si>
  <si>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</si>
  <si>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</si>
  <si>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</si>
  <si>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</si>
  <si>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</si>
  <si>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</si>
  <si>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</si>
  <si>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</si>
  <si>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</si>
  <si>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</si>
  <si>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</si>
  <si>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</si>
  <si>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</si>
  <si>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</si>
  <si>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</si>
  <si>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</si>
  <si>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</si>
  <si>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</si>
  <si>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</si>
  <si>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</si>
  <si>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</si>
  <si>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</si>
  <si>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</si>
  <si>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</si>
  <si>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</si>
  <si>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</si>
  <si>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</si>
  <si>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</si>
  <si>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</si>
  <si>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</si>
  <si>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</si>
  <si>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</si>
  <si>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</si>
  <si>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</si>
  <si>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</si>
  <si>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</si>
  <si>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</si>
  <si>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</si>
  <si>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</si>
  <si>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</si>
  <si>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</si>
  <si>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</si>
  <si>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</si>
  <si>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</si>
  <si>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</si>
  <si>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</si>
  <si>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</si>
  <si>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</si>
  <si>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</si>
  <si>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</si>
  <si>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</si>
  <si>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</si>
  <si>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</si>
  <si>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</si>
  <si>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</si>
  <si>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</si>
  <si>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</si>
  <si>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</si>
  <si>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</si>
  <si>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</si>
  <si>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</si>
  <si>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</si>
  <si>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</si>
  <si>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</si>
  <si>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</si>
  <si>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</si>
  <si>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</si>
  <si>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</si>
  <si>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</si>
  <si>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</si>
  <si>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</si>
  <si>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</si>
  <si>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</si>
  <si>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</si>
  <si>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</si>
  <si>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</si>
  <si>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</si>
  <si>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</si>
  <si>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</si>
  <si>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</si>
  <si>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</si>
  <si>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</si>
  <si>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</si>
  <si>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</si>
  <si>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</si>
  <si>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</si>
  <si>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</si>
  <si>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</si>
  <si>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</si>
  <si>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</si>
  <si>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</si>
  <si>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</si>
  <si>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</si>
  <si>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</si>
  <si>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</si>
  <si>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</si>
  <si>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</si>
  <si>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</si>
  <si>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</si>
  <si>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</si>
  <si>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</si>
  <si>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</si>
  <si>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</si>
  <si>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</si>
  <si>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</si>
  <si>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</si>
  <si>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</si>
  <si>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</si>
  <si>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</si>
  <si>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</si>
  <si>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</si>
  <si>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</si>
  <si>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</si>
  <si>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</si>
  <si>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</si>
  <si>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</si>
  <si>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</si>
  <si>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</si>
  <si>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</si>
  <si>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</si>
  <si>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</si>
  <si>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</si>
  <si>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</si>
  <si>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</si>
  <si>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</si>
  <si>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</si>
  <si>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</si>
  <si>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</si>
  <si>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</si>
  <si>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</si>
  <si>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</si>
  <si>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</si>
  <si>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</si>
  <si>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</si>
  <si>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</si>
  <si>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</si>
  <si>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</si>
  <si>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</si>
  <si>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</si>
  <si>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</si>
  <si>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</si>
  <si>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</si>
  <si>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</si>
  <si>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</si>
  <si>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</si>
  <si>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</si>
  <si>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</si>
  <si>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</si>
  <si>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</si>
  <si>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</si>
  <si>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</si>
  <si>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</si>
  <si>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</si>
  <si>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</si>
  <si>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</si>
  <si>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</si>
  <si>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</si>
  <si>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</si>
  <si>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</si>
  <si>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</si>
  <si>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</si>
  <si>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</si>
  <si>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</si>
  <si>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</si>
  <si>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</si>
  <si>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</si>
  <si>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</si>
  <si>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</si>
  <si>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</si>
  <si>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</si>
  <si>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</si>
  <si>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</si>
  <si>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</si>
  <si>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</si>
  <si>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</si>
  <si>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</si>
  <si>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</si>
  <si>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</si>
  <si>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</si>
  <si>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</si>
  <si>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</si>
  <si>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</si>
  <si>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</si>
  <si>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</si>
  <si>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</si>
  <si>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</si>
  <si>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</si>
  <si>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</si>
  <si>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</si>
  <si>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</si>
  <si>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</si>
  <si>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</si>
  <si>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</si>
  <si>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</si>
  <si>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</si>
  <si>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</si>
  <si>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</si>
  <si>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</si>
  <si>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</si>
  <si>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</si>
  <si>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</si>
  <si>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</si>
  <si>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</si>
  <si>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</si>
  <si>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</si>
  <si>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</si>
  <si>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</si>
  <si>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</si>
  <si>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</si>
  <si>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</si>
  <si>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</si>
  <si>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</si>
  <si>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</si>
  <si>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</si>
  <si>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</si>
  <si>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</si>
  <si>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</si>
  <si>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</si>
  <si>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</si>
  <si>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</si>
  <si>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</si>
  <si>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</si>
  <si>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</si>
  <si>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</si>
  <si>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</si>
  <si>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</si>
  <si>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</si>
  <si>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</si>
  <si>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</si>
  <si>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</si>
  <si>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</si>
  <si>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</si>
  <si>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</si>
  <si>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</si>
  <si>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</si>
  <si>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</si>
  <si>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</si>
  <si>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</si>
  <si>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</si>
  <si>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</si>
  <si>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</si>
  <si>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</si>
  <si>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</si>
  <si>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</si>
  <si>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</si>
  <si>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</si>
  <si>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</si>
  <si>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</si>
  <si>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</si>
  <si>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</si>
  <si>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</si>
  <si>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</si>
  <si>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</si>
  <si>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</si>
  <si>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</si>
  <si>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</si>
  <si>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</si>
  <si>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</si>
  <si>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</si>
  <si>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</si>
  <si>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</si>
  <si>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</si>
  <si>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</si>
  <si>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</si>
  <si>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</si>
  <si>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</si>
  <si>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</si>
  <si>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</si>
  <si>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</si>
  <si>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</si>
  <si>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</si>
  <si>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</si>
  <si>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</si>
  <si>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</si>
  <si>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</si>
  <si>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</si>
  <si>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</si>
  <si>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</si>
  <si>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</si>
  <si>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</si>
  <si>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</si>
  <si>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</si>
  <si>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</si>
  <si>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</si>
  <si>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</si>
  <si>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</si>
  <si>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</si>
  <si>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</si>
  <si>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</si>
  <si>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</si>
  <si>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</si>
  <si>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</si>
  <si>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</si>
  <si>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</si>
  <si>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</si>
  <si>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</si>
  <si>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</si>
  <si>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</si>
  <si>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</si>
  <si>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</si>
  <si>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</si>
  <si>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</si>
  <si>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</si>
  <si>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</si>
  <si>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</si>
  <si>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</si>
  <si>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</si>
  <si>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</si>
  <si>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</si>
  <si>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</si>
  <si>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</si>
  <si>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</si>
  <si>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</si>
  <si>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</si>
  <si>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</si>
  <si>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</si>
  <si>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</si>
  <si>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</si>
  <si>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</si>
  <si>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</si>
  <si>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</si>
  <si>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</si>
  <si>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</si>
  <si>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</si>
  <si>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</si>
  <si>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</si>
  <si>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</si>
  <si>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</si>
  <si>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</si>
  <si>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</si>
  <si>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</si>
  <si>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</si>
  <si>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</si>
  <si>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</si>
  <si>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</si>
  <si>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</si>
  <si>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</si>
  <si>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</si>
  <si>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</si>
  <si>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</si>
  <si>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</si>
  <si>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</si>
  <si>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</si>
  <si>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</si>
  <si>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</si>
  <si>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</si>
  <si>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</si>
  <si>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</si>
  <si>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</si>
  <si>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</si>
  <si>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</si>
  <si>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</si>
  <si>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</si>
  <si>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</si>
  <si>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</si>
  <si>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</si>
  <si>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</si>
  <si>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</si>
  <si>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</si>
  <si>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</si>
  <si>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</si>
  <si>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</si>
  <si>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</si>
  <si>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</si>
  <si>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</si>
  <si>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</si>
  <si>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</si>
  <si>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</si>
  <si>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</si>
  <si>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</si>
  <si>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</si>
  <si>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</si>
  <si>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</si>
  <si>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</si>
  <si>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</si>
  <si>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</si>
  <si>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</si>
  <si>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</si>
  <si>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</si>
  <si>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</si>
  <si>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</si>
  <si>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</si>
  <si>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</si>
  <si>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</si>
  <si>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</si>
  <si>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</si>
  <si>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</si>
  <si>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</si>
  <si>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</si>
  <si>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</si>
  <si>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</si>
  <si>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</si>
  <si>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</si>
  <si>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</si>
  <si>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</si>
  <si>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</si>
  <si>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</si>
  <si>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</si>
  <si>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</si>
  <si>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</si>
  <si>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</si>
  <si>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</si>
  <si>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</si>
  <si>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</si>
  <si>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</si>
  <si>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</si>
  <si>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</si>
  <si>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</si>
  <si>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</si>
  <si>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</si>
  <si>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</si>
  <si>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</si>
  <si>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</si>
  <si>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</si>
  <si>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</si>
  <si>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</si>
  <si>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</si>
  <si>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</si>
  <si>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</si>
  <si>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</si>
  <si>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</si>
  <si>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</si>
  <si>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</si>
  <si>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</si>
  <si>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</si>
  <si>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</si>
  <si>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</si>
  <si>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</si>
  <si>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</si>
  <si>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</si>
  <si>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</si>
  <si>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</si>
  <si>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</si>
  <si>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</si>
  <si>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</si>
  <si>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</si>
  <si>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</si>
  <si>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</si>
  <si>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</si>
  <si>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</si>
  <si>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</si>
  <si>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</si>
  <si>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</si>
  <si>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</si>
  <si>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</si>
  <si>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</si>
  <si>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</si>
  <si>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</si>
  <si>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</si>
  <si>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</si>
  <si>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</si>
  <si>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</si>
  <si>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</si>
  <si>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</si>
  <si>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</si>
  <si>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</si>
  <si>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</si>
  <si>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</si>
  <si>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</si>
  <si>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</si>
  <si>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</si>
  <si>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</si>
  <si>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</si>
  <si>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</si>
  <si>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</si>
  <si>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</si>
  <si>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</si>
  <si>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</si>
  <si>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</si>
  <si>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</si>
  <si>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</si>
  <si>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</si>
  <si>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</si>
  <si>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</si>
  <si>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</si>
  <si>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</si>
  <si>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</si>
  <si>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</si>
  <si>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</si>
  <si>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</si>
  <si>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</si>
  <si>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</si>
  <si>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</si>
  <si>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</si>
  <si>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</si>
  <si>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</si>
  <si>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</si>
  <si>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</si>
  <si>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</si>
  <si>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</si>
  <si>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</si>
  <si>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</si>
  <si>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</si>
  <si>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</si>
  <si>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</si>
  <si>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</si>
  <si>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</si>
  <si>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</si>
  <si>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</si>
  <si>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</si>
  <si>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</si>
  <si>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</si>
  <si>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</si>
  <si>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</si>
  <si>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</si>
  <si>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</si>
  <si>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</si>
  <si>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</si>
  <si>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</si>
  <si>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</si>
  <si>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</si>
  <si>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</si>
  <si>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</si>
  <si>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</si>
  <si>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</si>
  <si>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</si>
  <si>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</si>
  <si>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</si>
  <si>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</si>
  <si>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</si>
  <si>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</si>
  <si>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</si>
  <si>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</si>
  <si>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</si>
  <si>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</si>
  <si>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</si>
  <si>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</si>
  <si>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</si>
  <si>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</si>
  <si>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</si>
  <si>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</si>
  <si>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</si>
  <si>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</si>
  <si>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</si>
  <si>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</si>
  <si>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</si>
  <si>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</si>
  <si>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</si>
  <si>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</si>
  <si>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</si>
  <si>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</si>
  <si>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</si>
  <si>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</si>
  <si>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</si>
  <si>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</si>
  <si>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</si>
  <si>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</si>
  <si>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</si>
  <si>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</si>
  <si>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</si>
  <si>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</si>
  <si>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</si>
  <si>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</si>
  <si>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</si>
  <si>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</si>
  <si>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</si>
  <si>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</si>
  <si>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</si>
  <si>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</si>
  <si>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</si>
  <si>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</si>
  <si>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</si>
  <si>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</si>
  <si>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</si>
  <si>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</si>
  <si>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</si>
  <si>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</si>
  <si>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</si>
  <si>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</si>
  <si>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</si>
  <si>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</si>
  <si>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</si>
  <si>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</si>
  <si>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</si>
  <si>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</si>
  <si>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</si>
  <si>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</si>
  <si>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</si>
  <si>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</si>
  <si>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</si>
  <si>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</si>
  <si>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</si>
  <si>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</si>
  <si>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</si>
  <si>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</si>
  <si>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</si>
  <si>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</si>
  <si>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</si>
  <si>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</si>
  <si>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</si>
  <si>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</si>
  <si>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</si>
  <si>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</si>
  <si>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</si>
  <si>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</si>
  <si>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</si>
  <si>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</si>
  <si>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</si>
  <si>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</si>
  <si>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</si>
  <si>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</si>
  <si>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</si>
  <si>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</si>
  <si>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</si>
  <si>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</si>
  <si>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</si>
  <si>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</si>
  <si>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</si>
  <si>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</si>
  <si>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</si>
  <si>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</si>
  <si>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</si>
  <si>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</si>
  <si>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</si>
  <si>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</si>
  <si>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</si>
  <si>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</si>
  <si>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</si>
  <si>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</si>
  <si>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</si>
  <si>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</si>
  <si>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</si>
  <si>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</si>
  <si>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</si>
  <si>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</si>
  <si>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</si>
  <si>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</si>
  <si>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</si>
  <si>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</si>
  <si>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</si>
  <si>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</si>
  <si>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</si>
  <si>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</si>
  <si>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</si>
  <si>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</si>
  <si>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</si>
  <si>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</si>
  <si>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</si>
  <si>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</si>
  <si>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</si>
  <si>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</si>
  <si>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</si>
  <si>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</si>
  <si>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</si>
  <si>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</si>
  <si>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</si>
  <si>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</si>
  <si>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</si>
  <si>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</si>
  <si>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</si>
  <si>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</si>
  <si>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</si>
  <si>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</si>
  <si>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</si>
  <si>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</si>
  <si>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</si>
  <si>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</si>
  <si>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</si>
  <si>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</si>
  <si>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</si>
  <si>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</si>
  <si>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</si>
  <si>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</si>
  <si>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</si>
  <si>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</si>
  <si>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</si>
  <si>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</si>
  <si>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</si>
  <si>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</si>
  <si>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</si>
  <si>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</si>
  <si>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</si>
  <si>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</si>
  <si>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</si>
  <si>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</si>
  <si>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</si>
  <si>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</si>
  <si>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</si>
  <si>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</si>
  <si>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</si>
  <si>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</si>
  <si>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</si>
  <si>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</si>
  <si>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</si>
  <si>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</si>
  <si>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</si>
  <si>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</si>
  <si>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</si>
  <si>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</si>
  <si>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</si>
  <si>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</si>
  <si>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</si>
  <si>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</si>
  <si>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</si>
  <si>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</si>
  <si>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</si>
  <si>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</si>
  <si>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</si>
  <si>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</si>
  <si>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</si>
  <si>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</si>
  <si>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</si>
  <si>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</si>
  <si>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</si>
  <si>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</si>
  <si>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</si>
  <si>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</si>
  <si>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</si>
  <si>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</si>
  <si>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</si>
  <si>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</si>
  <si>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</si>
  <si>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</si>
  <si>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</si>
  <si>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</si>
  <si>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</si>
  <si>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</si>
  <si>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</si>
  <si>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</si>
  <si>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</si>
  <si>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</si>
  <si>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</si>
  <si>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</si>
  <si>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</si>
  <si>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</si>
  <si>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</si>
  <si>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</si>
  <si>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</si>
  <si>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</si>
  <si>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</si>
  <si>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</si>
  <si>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</si>
  <si>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</si>
  <si>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</si>
  <si>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</si>
  <si>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</si>
  <si>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</si>
  <si>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</si>
  <si>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</si>
  <si>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</si>
  <si>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</si>
  <si>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</si>
  <si>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</si>
  <si>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</si>
  <si>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</si>
  <si>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</si>
  <si>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</si>
  <si>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</si>
  <si>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</si>
  <si>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</si>
  <si>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</si>
  <si>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</si>
  <si>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</si>
  <si>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</si>
  <si>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</si>
  <si>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</si>
  <si>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</si>
  <si>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</si>
  <si>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</si>
  <si>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</si>
  <si>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</si>
  <si>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</si>
  <si>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</si>
  <si>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</si>
  <si>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</si>
  <si>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</si>
  <si>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</si>
  <si>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</si>
  <si>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</si>
  <si>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</si>
  <si>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</si>
  <si>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</si>
  <si>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</si>
  <si>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</si>
  <si>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</si>
  <si>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</si>
  <si>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</si>
  <si>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</si>
  <si>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</si>
  <si>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</si>
  <si>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</si>
  <si>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</si>
  <si>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</si>
  <si>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</si>
  <si>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</si>
  <si>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</si>
  <si>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</si>
  <si>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</si>
  <si>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</si>
  <si>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</si>
  <si>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</si>
  <si>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</si>
  <si>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</si>
  <si>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</si>
  <si>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</si>
  <si>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</si>
  <si>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</si>
  <si>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</si>
  <si>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</si>
  <si>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</si>
  <si>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</si>
  <si>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</si>
  <si>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</si>
  <si>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</si>
  <si>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</si>
  <si>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</si>
  <si>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</si>
  <si>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</si>
  <si>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</si>
  <si>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</si>
  <si>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</si>
  <si>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</si>
  <si>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</si>
  <si>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</si>
  <si>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</si>
  <si>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</si>
  <si>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</si>
  <si>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</si>
  <si>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</si>
  <si>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</si>
  <si>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</si>
  <si>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</si>
  <si>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</si>
  <si>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</si>
  <si>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</si>
  <si>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</si>
  <si>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</si>
  <si>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</si>
  <si>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</si>
  <si>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</si>
  <si>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</si>
  <si>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</si>
  <si>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</si>
  <si>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</si>
  <si>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</si>
  <si>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</si>
  <si>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</si>
  <si>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</si>
  <si>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</si>
  <si>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</si>
  <si>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</si>
  <si>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</si>
  <si>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</si>
  <si>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</si>
  <si>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</si>
  <si>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</si>
  <si>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</si>
  <si>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</si>
  <si>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</si>
  <si>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</si>
  <si>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</si>
  <si>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</si>
  <si>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</si>
  <si>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</si>
  <si>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</si>
  <si>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</si>
  <si>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</si>
  <si>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</si>
  <si>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</si>
  <si>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</si>
  <si>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</si>
  <si>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</si>
  <si>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</si>
  <si>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</si>
  <si>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</si>
  <si>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</si>
  <si>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</si>
  <si>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</si>
  <si>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</si>
  <si>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</si>
  <si>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</si>
  <si>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</si>
  <si>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</si>
  <si>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</si>
  <si>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</si>
  <si>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</si>
  <si>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</si>
  <si>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</si>
  <si>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</si>
  <si>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</si>
  <si>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</si>
  <si>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</si>
  <si>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</si>
  <si>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</si>
  <si>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</si>
  <si>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</si>
  <si>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</si>
  <si>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</si>
  <si>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</si>
  <si>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</si>
  <si>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</si>
  <si>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</si>
  <si>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</si>
  <si>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</si>
  <si>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</si>
  <si>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</si>
  <si>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</si>
  <si>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</si>
  <si>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</si>
  <si>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</si>
  <si>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</si>
  <si>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</si>
  <si>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</si>
  <si>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</si>
  <si>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</si>
  <si>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</si>
  <si>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</si>
  <si>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</si>
  <si>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</si>
  <si>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</si>
  <si>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</si>
  <si>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</si>
  <si>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</si>
  <si>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</si>
  <si>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</si>
  <si>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</si>
  <si>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</si>
  <si>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</si>
  <si>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</si>
  <si>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</si>
  <si>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</si>
  <si>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</si>
  <si>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</si>
  <si>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</si>
  <si>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</si>
  <si>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</si>
  <si>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</si>
  <si>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</si>
  <si>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</si>
  <si>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</si>
  <si>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</si>
  <si>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</si>
  <si>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</si>
  <si>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</si>
  <si>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</si>
  <si>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</si>
  <si>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</si>
  <si>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</si>
  <si>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</si>
  <si>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</si>
  <si>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</si>
  <si>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</si>
  <si>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</si>
  <si>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</si>
  <si>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</si>
  <si>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</si>
  <si>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</si>
  <si>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</si>
  <si>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</si>
  <si>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</si>
  <si>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</si>
  <si>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</si>
  <si>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</si>
  <si>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</si>
  <si>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</si>
  <si>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</si>
  <si>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</si>
  <si>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</si>
  <si>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</si>
  <si>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</si>
  <si>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</si>
  <si>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</si>
  <si>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</si>
  <si>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</si>
  <si>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</si>
  <si>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</si>
  <si>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</si>
  <si>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</si>
  <si>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</si>
  <si>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</si>
  <si>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</si>
  <si>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</si>
  <si>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</si>
  <si>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</si>
  <si>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</si>
  <si>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</si>
  <si>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</si>
  <si>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</si>
  <si>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</si>
  <si>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</si>
  <si>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</si>
  <si>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</si>
  <si>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</si>
  <si>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</si>
  <si>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</si>
  <si>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</si>
  <si>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</si>
  <si>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</si>
  <si>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</si>
  <si>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</si>
  <si>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</si>
  <si>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</si>
  <si>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</si>
  <si>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</si>
  <si>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</si>
  <si>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</si>
  <si>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</si>
  <si>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</si>
  <si>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</si>
  <si>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</si>
  <si>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</si>
  <si>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</si>
  <si>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</si>
  <si>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</si>
  <si>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</si>
  <si>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</si>
  <si>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</si>
  <si>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</si>
  <si>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</si>
  <si>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</si>
  <si>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</si>
  <si>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</si>
  <si>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</si>
  <si>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</si>
  <si>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</si>
  <si>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</si>
  <si>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</si>
  <si>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</si>
  <si>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</si>
  <si>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</si>
  <si>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</si>
  <si>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</si>
  <si>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</si>
  <si>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</si>
  <si>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</si>
  <si>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</si>
  <si>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</si>
  <si>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</si>
  <si>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</si>
  <si>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</si>
  <si>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</si>
  <si>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</si>
  <si>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</si>
  <si>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</si>
  <si>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</si>
  <si>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</si>
  <si>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</si>
  <si>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</si>
  <si>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</si>
  <si>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</si>
  <si>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</si>
  <si>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</si>
  <si>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</si>
  <si>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</si>
  <si>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</si>
  <si>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</si>
  <si>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</si>
  <si>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</si>
  <si>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</si>
  <si>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</si>
  <si>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</si>
  <si>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</si>
  <si>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</si>
  <si>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</si>
  <si>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</si>
  <si>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</si>
  <si>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</si>
  <si>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</si>
  <si>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</si>
  <si>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</si>
  <si>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</si>
  <si>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</si>
  <si>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</si>
  <si>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</si>
  <si>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</si>
  <si>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</si>
  <si>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</si>
  <si>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</si>
  <si>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</si>
  <si>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</si>
  <si>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</si>
  <si>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</si>
  <si>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</si>
  <si>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</si>
  <si>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</si>
  <si>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</si>
  <si>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</si>
  <si>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</si>
  <si>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</si>
  <si>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</si>
  <si>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</si>
  <si>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</si>
  <si>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</si>
  <si>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</si>
  <si>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</si>
  <si>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</si>
  <si>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</si>
  <si>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</si>
  <si>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</si>
  <si>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</si>
  <si>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</si>
  <si>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</si>
  <si>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</si>
  <si>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</si>
  <si>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</si>
  <si>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</si>
  <si>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</si>
  <si>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</si>
  <si>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</si>
  <si>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</si>
  <si>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</si>
  <si>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</si>
  <si>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</si>
  <si>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</si>
  <si>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</si>
  <si>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</si>
  <si>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</si>
  <si>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</si>
  <si>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</si>
  <si>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</si>
  <si>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</si>
  <si>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</si>
  <si>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</si>
  <si>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</si>
  <si>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</si>
  <si>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</si>
  <si>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</si>
  <si>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</si>
  <si>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</si>
  <si>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</si>
  <si>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</si>
  <si>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</si>
  <si>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</si>
  <si>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</si>
  <si>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</si>
  <si>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</si>
  <si>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</si>
  <si>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</si>
  <si>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</si>
  <si>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</si>
  <si>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</si>
  <si>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</si>
  <si>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</si>
  <si>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</si>
  <si>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</si>
  <si>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</si>
  <si>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</si>
  <si>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</si>
  <si>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</si>
  <si>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</si>
  <si>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</si>
  <si>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</si>
  <si>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</si>
  <si>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</si>
  <si>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</si>
  <si>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</si>
  <si>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</si>
  <si>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</si>
  <si>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</si>
  <si>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</si>
  <si>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</si>
  <si>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</si>
  <si>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</si>
  <si>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</si>
  <si>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</si>
  <si>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</si>
  <si>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</si>
  <si>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</si>
  <si>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</si>
  <si>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</si>
  <si>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</si>
  <si>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</si>
  <si>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</si>
  <si>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</si>
  <si>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</si>
  <si>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</si>
  <si>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</si>
  <si>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</si>
  <si>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</si>
  <si>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</si>
  <si>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</si>
  <si>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</si>
  <si>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</si>
  <si>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</si>
  <si>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</si>
  <si>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</si>
  <si>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</si>
  <si>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</si>
  <si>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</si>
  <si>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</si>
  <si>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</si>
  <si>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</si>
  <si>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</si>
  <si>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</si>
  <si>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</si>
  <si>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</si>
  <si>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</si>
  <si>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</si>
  <si>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</si>
  <si>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</si>
  <si>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</si>
  <si>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</si>
  <si>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</si>
  <si>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</si>
  <si>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</si>
  <si>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</si>
  <si>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</si>
  <si>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</si>
  <si>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</si>
  <si>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</si>
  <si>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</si>
  <si>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</si>
  <si>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</si>
  <si>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</si>
  <si>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</si>
  <si>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</si>
  <si>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</si>
  <si>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</si>
  <si>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</si>
  <si>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</si>
  <si>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</si>
  <si>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</si>
  <si>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</si>
  <si>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</si>
  <si>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</si>
  <si>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</si>
  <si>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</si>
  <si>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</si>
  <si>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</si>
  <si>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</si>
  <si>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</si>
  <si>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</si>
  <si>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</si>
  <si>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</si>
  <si>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</si>
  <si>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</si>
  <si>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</si>
  <si>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</si>
  <si>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</si>
  <si>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</si>
  <si>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</si>
  <si>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</si>
  <si>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</si>
  <si>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</si>
  <si>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</si>
  <si>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</si>
  <si>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</si>
  <si>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</si>
  <si>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</si>
  <si>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</si>
  <si>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</si>
  <si>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</si>
  <si>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</si>
  <si>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</si>
  <si>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</si>
  <si>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</si>
  <si>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</si>
  <si>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</si>
  <si>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</si>
  <si>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</si>
  <si>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</si>
  <si>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</si>
  <si>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</si>
  <si>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</si>
  <si>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</si>
  <si>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</si>
  <si>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</si>
  <si>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</si>
  <si>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</si>
  <si>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</si>
  <si>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</si>
  <si>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</si>
  <si>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</si>
  <si>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</si>
  <si>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</si>
  <si>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</si>
  <si>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</si>
  <si>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</si>
  <si>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</si>
  <si>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</si>
  <si>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</si>
  <si>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</si>
  <si>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</si>
  <si>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</si>
  <si>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</si>
  <si>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</si>
  <si>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</si>
  <si>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</si>
  <si>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</si>
  <si>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</si>
  <si>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</si>
  <si>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</si>
  <si>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</si>
  <si>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</si>
  <si>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</si>
  <si>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</si>
  <si>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</si>
  <si>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</si>
  <si>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</si>
  <si>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</si>
  <si>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</si>
  <si>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</si>
  <si>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</si>
  <si>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</si>
  <si>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</si>
  <si>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</si>
  <si>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</si>
  <si>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</si>
  <si>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</si>
  <si>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</si>
  <si>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</si>
  <si>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</si>
  <si>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</si>
  <si>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</si>
  <si>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</si>
  <si>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</si>
  <si>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</si>
  <si>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</si>
  <si>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</si>
  <si>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</si>
  <si>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</si>
  <si>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</si>
  <si>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</si>
  <si>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</si>
  <si>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</si>
  <si>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</si>
  <si>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</si>
  <si>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</si>
  <si>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</si>
  <si>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</si>
  <si>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</si>
  <si>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</si>
  <si>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</si>
  <si>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</si>
  <si>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</si>
  <si>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</si>
  <si>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</si>
  <si>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</si>
  <si>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</si>
  <si>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</si>
  <si>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</si>
  <si>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</si>
  <si>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</si>
  <si>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</si>
  <si>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</si>
  <si>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</si>
  <si>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</si>
  <si>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</si>
  <si>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</si>
  <si>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</si>
  <si>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</si>
  <si>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</si>
  <si>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</si>
  <si>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</si>
  <si>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</si>
  <si>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</si>
  <si>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</si>
  <si>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</si>
  <si>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</si>
  <si>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</si>
  <si>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</si>
  <si>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</si>
  <si>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</si>
  <si>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</si>
  <si>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</si>
  <si>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</si>
  <si>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</si>
  <si>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</si>
  <si>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</si>
  <si>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</si>
  <si>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</si>
  <si>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</si>
  <si>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</si>
  <si>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</si>
  <si>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</si>
  <si>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</si>
  <si>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</si>
  <si>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</si>
  <si>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</si>
  <si>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</si>
  <si>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</si>
  <si>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</si>
  <si>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</si>
  <si>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</si>
  <si>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</si>
  <si>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</si>
  <si>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</si>
  <si>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</si>
  <si>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</si>
  <si>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</si>
  <si>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</si>
  <si>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</si>
  <si>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</si>
  <si>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</si>
  <si>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</si>
  <si>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</si>
  <si>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</si>
  <si>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</si>
  <si>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</si>
  <si>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</si>
  <si>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</si>
  <si>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</si>
  <si>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</si>
  <si>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</si>
  <si>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</si>
  <si>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</si>
  <si>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</si>
  <si>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</si>
  <si>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</si>
  <si>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</si>
  <si>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</si>
  <si>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</si>
  <si>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</si>
  <si>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</si>
  <si>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</si>
  <si>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</si>
  <si>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</si>
  <si>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</si>
  <si>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</si>
  <si>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</si>
  <si>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</si>
  <si>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</si>
  <si>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</si>
  <si>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</si>
  <si>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</si>
  <si>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</si>
  <si>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</si>
  <si>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</si>
  <si>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</si>
  <si>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</si>
  <si>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</si>
  <si>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</si>
  <si>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</si>
  <si>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</si>
  <si>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</si>
  <si>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</si>
  <si>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</si>
  <si>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</si>
  <si>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</si>
  <si>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</si>
  <si>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</si>
  <si>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</si>
  <si>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</si>
  <si>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</si>
  <si>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</si>
  <si>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</si>
  <si>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</si>
  <si>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</si>
  <si>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</si>
  <si>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</si>
  <si>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</si>
  <si>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</si>
  <si>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</si>
  <si>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</si>
  <si>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</si>
  <si>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</si>
  <si>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</si>
  <si>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</si>
  <si>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</si>
  <si>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</si>
  <si>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</si>
  <si>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</si>
  <si>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</si>
  <si>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</si>
  <si>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</si>
  <si>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</si>
  <si>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</si>
  <si>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</si>
  <si>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</si>
  <si>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</si>
  <si>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</si>
  <si>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</si>
  <si>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</si>
  <si>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</si>
  <si>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</si>
  <si>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</si>
  <si>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</si>
  <si>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</si>
  <si>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</si>
  <si>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</si>
  <si>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</si>
  <si>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</si>
  <si>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</si>
  <si>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</si>
  <si>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</si>
  <si>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</si>
  <si>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</si>
  <si>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</si>
  <si>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</si>
  <si>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</si>
  <si>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</si>
  <si>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</si>
  <si>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</si>
  <si>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</si>
  <si>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</si>
  <si>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</si>
  <si>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</si>
  <si>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</si>
  <si>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</si>
  <si>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</si>
  <si>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</si>
  <si>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</si>
  <si>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</si>
  <si>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</si>
  <si>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</si>
  <si>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</si>
  <si>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</si>
  <si>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</si>
  <si>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</si>
  <si>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</si>
  <si>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</si>
  <si>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</si>
  <si>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</si>
  <si>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</si>
  <si>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</si>
  <si>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</si>
  <si>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</si>
  <si>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</si>
  <si>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</si>
  <si>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</si>
  <si>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</si>
  <si>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</si>
  <si>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</si>
  <si>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</si>
  <si>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</si>
  <si>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</si>
  <si>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</si>
  <si>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</si>
  <si>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</si>
  <si>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</si>
  <si>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</si>
  <si>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</si>
  <si>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</si>
  <si>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</si>
  <si>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</si>
  <si>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</si>
  <si>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</si>
  <si>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</si>
  <si>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</si>
  <si>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</si>
  <si>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</si>
  <si>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</si>
  <si>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</si>
  <si>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</si>
  <si>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</si>
  <si>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</si>
  <si>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</si>
  <si>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</si>
  <si>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</si>
  <si>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</si>
  <si>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</si>
  <si>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</si>
  <si>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</si>
  <si>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</si>
  <si>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</si>
  <si>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</si>
  <si>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</si>
  <si>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</si>
  <si>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</si>
  <si>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</si>
  <si>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</si>
  <si>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</si>
  <si>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</si>
  <si>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</si>
  <si>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</si>
  <si>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</si>
  <si>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</si>
  <si>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</si>
  <si>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</si>
  <si>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</si>
  <si>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</si>
  <si>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</si>
  <si>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</si>
  <si>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</si>
  <si>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</si>
  <si>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</si>
  <si>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</si>
  <si>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</si>
  <si>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</si>
  <si>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</si>
  <si>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</si>
  <si>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</si>
  <si>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</si>
  <si>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</si>
  <si>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</si>
  <si>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</si>
  <si>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</si>
  <si>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</si>
  <si>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</si>
  <si>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</si>
  <si>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</si>
  <si>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</si>
  <si>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</si>
  <si>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</si>
  <si>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</si>
  <si>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</si>
  <si>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</si>
  <si>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</si>
  <si>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</si>
  <si>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</si>
  <si>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</si>
  <si>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</si>
  <si>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</si>
  <si>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</si>
  <si>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</si>
  <si>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</si>
  <si>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</si>
  <si>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</si>
  <si>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</si>
  <si>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</si>
  <si>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</si>
  <si>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</si>
  <si>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</si>
  <si>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</si>
  <si>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</si>
  <si>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</si>
  <si>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</si>
  <si>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</si>
  <si>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</si>
  <si>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</si>
  <si>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</si>
  <si>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</si>
  <si>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</si>
  <si>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</si>
  <si>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</si>
  <si>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</si>
  <si>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</si>
  <si>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</si>
  <si>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</si>
  <si>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</si>
  <si>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</si>
  <si>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</si>
  <si>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</si>
  <si>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</si>
  <si>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</si>
  <si>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</si>
  <si>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</si>
  <si>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</si>
  <si>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</si>
  <si>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</si>
  <si>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</si>
  <si>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</si>
  <si>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</si>
  <si>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</si>
  <si>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</si>
  <si>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</si>
  <si>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</si>
  <si>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</si>
  <si>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</si>
  <si>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</si>
  <si>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</si>
  <si>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</si>
  <si>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</si>
  <si>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</si>
  <si>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</si>
  <si>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</si>
  <si>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</si>
  <si>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</si>
  <si>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</si>
  <si>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</si>
  <si>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</si>
  <si>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</si>
  <si>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</si>
  <si>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</si>
  <si>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</si>
  <si>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</si>
  <si>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</si>
  <si>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</si>
  <si>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</si>
  <si>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</si>
  <si>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</si>
  <si>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</si>
  <si>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</si>
  <si>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</si>
  <si>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</si>
  <si>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</si>
  <si>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</si>
  <si>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</si>
  <si>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</si>
  <si>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</si>
  <si>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</si>
  <si>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</si>
  <si>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</si>
  <si>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</si>
  <si>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</si>
  <si>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</si>
  <si>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</si>
  <si>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</si>
  <si>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</si>
  <si>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</si>
  <si>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</si>
  <si>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</si>
  <si>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</si>
  <si>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</si>
  <si>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</si>
  <si>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</si>
  <si>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</si>
  <si>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</si>
  <si>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</si>
  <si>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</si>
  <si>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</si>
  <si>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</si>
  <si>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</si>
  <si>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</si>
  <si>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</si>
  <si>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</si>
  <si>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</si>
  <si>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</si>
  <si>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</si>
  <si>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</si>
  <si>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</si>
  <si>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</si>
  <si>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</si>
  <si>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</si>
  <si>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</si>
  <si>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</si>
  <si>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</si>
  <si>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</si>
  <si>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</si>
  <si>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</si>
  <si>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</si>
  <si>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</si>
  <si>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</si>
  <si>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</si>
  <si>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</si>
  <si>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</si>
  <si>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</si>
  <si>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</si>
  <si>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</si>
  <si>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</si>
  <si>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</si>
  <si>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</si>
  <si>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</si>
  <si>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</si>
  <si>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</si>
  <si>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</si>
  <si>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</si>
  <si>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</si>
  <si>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</si>
  <si>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</si>
  <si>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</si>
  <si>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</si>
  <si>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</si>
  <si>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</si>
  <si>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</si>
  <si>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</si>
  <si>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</si>
  <si>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</si>
  <si>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</si>
  <si>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</si>
  <si>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</si>
  <si>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</si>
  <si>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</si>
  <si>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</si>
  <si>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</si>
  <si>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</si>
  <si>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</si>
  <si>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</si>
  <si>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</si>
  <si>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</si>
  <si>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</si>
  <si>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</si>
  <si>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</si>
  <si>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</si>
  <si>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</si>
  <si>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</si>
  <si>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</si>
  <si>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</si>
  <si>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</si>
  <si>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</si>
  <si>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</si>
  <si>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</si>
  <si>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</si>
  <si>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</si>
  <si>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</si>
  <si>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</si>
  <si>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</si>
  <si>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</si>
  <si>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</si>
  <si>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</si>
  <si>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</si>
  <si>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</si>
  <si>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</si>
  <si>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</si>
  <si>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</si>
  <si>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</si>
  <si>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</si>
  <si>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</si>
  <si>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</si>
  <si>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</si>
  <si>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</si>
  <si>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</si>
  <si>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</si>
  <si>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</si>
  <si>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</si>
  <si>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</si>
  <si>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</si>
  <si>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</si>
  <si>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</si>
  <si>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</si>
  <si>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</si>
  <si>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</si>
  <si>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</si>
  <si>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</si>
  <si>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</si>
  <si>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</si>
  <si>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</si>
  <si>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</si>
  <si>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</si>
  <si>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</si>
  <si>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</si>
  <si>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</si>
  <si>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</si>
  <si>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</si>
  <si>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</si>
  <si>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</si>
  <si>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</si>
  <si>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</si>
  <si>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</si>
  <si>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</si>
  <si>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</si>
  <si>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</si>
  <si>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</si>
  <si>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</si>
  <si>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</si>
  <si>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</si>
  <si>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</si>
  <si>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</si>
  <si>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</si>
  <si>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</si>
  <si>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</si>
  <si>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</si>
  <si>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</si>
  <si>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</si>
  <si>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</si>
  <si>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</si>
  <si>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</si>
  <si>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</si>
  <si>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</si>
  <si>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</si>
  <si>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</si>
  <si>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</si>
  <si>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</si>
  <si>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</si>
  <si>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</si>
  <si>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</si>
  <si>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</si>
  <si>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</si>
  <si>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</si>
  <si>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</si>
  <si>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</si>
  <si>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</si>
  <si>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</si>
  <si>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</si>
  <si>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</si>
  <si>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</si>
  <si>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</si>
  <si>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</si>
  <si>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</si>
  <si>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</si>
  <si>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</si>
  <si>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</si>
  <si>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</si>
  <si>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</si>
  <si>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</si>
  <si>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</si>
  <si>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</si>
  <si>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</si>
  <si>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</si>
  <si>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</si>
  <si>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</si>
  <si>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</si>
  <si>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</si>
  <si>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</si>
  <si>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</si>
  <si>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</si>
  <si>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</si>
  <si>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</si>
  <si>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</si>
  <si>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</si>
  <si>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</si>
  <si>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</si>
  <si>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</si>
  <si>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</si>
  <si>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</si>
  <si>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</si>
  <si>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</si>
  <si>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</si>
  <si>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</si>
  <si>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</si>
  <si>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</si>
  <si>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</si>
  <si>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</si>
  <si>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</si>
  <si>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</si>
  <si>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</si>
  <si>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</si>
  <si>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</si>
  <si>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</si>
  <si>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</si>
  <si>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</si>
  <si>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</si>
  <si>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</si>
  <si>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</si>
  <si>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</si>
  <si>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</si>
  <si>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</si>
  <si>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</si>
  <si>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</si>
  <si>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</si>
  <si>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</si>
  <si>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</si>
  <si>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</si>
  <si>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</si>
  <si>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</si>
  <si>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</si>
  <si>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</si>
  <si>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</si>
  <si>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</si>
  <si>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</si>
  <si>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</si>
  <si>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</si>
  <si>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</si>
  <si>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</si>
  <si>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</si>
  <si>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</si>
  <si>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</si>
  <si>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</si>
  <si>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</si>
  <si>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</si>
  <si>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</si>
  <si>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</si>
  <si>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</si>
  <si>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</si>
  <si>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</si>
  <si>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</si>
  <si>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</si>
  <si>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</si>
  <si>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</si>
  <si>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</si>
  <si>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</si>
  <si>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</si>
  <si>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</si>
  <si>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</si>
  <si>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</si>
  <si>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</si>
  <si>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</si>
  <si>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</si>
  <si>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</si>
  <si>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</si>
  <si>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</si>
  <si>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</si>
  <si>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</si>
  <si>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</si>
  <si>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</si>
  <si>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</si>
  <si>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</si>
  <si>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</si>
  <si>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</si>
  <si>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</si>
  <si>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</si>
  <si>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</si>
  <si>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</si>
  <si>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</si>
  <si>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</si>
  <si>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</si>
  <si>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</si>
  <si>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</si>
  <si>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</si>
  <si>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</si>
  <si>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</si>
  <si>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</si>
  <si>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</si>
  <si>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</si>
  <si>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</si>
  <si>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</si>
  <si>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</si>
  <si>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</si>
  <si>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</si>
  <si>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</si>
  <si>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</si>
  <si>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</si>
  <si>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</si>
  <si>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</si>
  <si>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</si>
  <si>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</si>
  <si>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</si>
  <si>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</si>
  <si>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</si>
  <si>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</si>
  <si>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</si>
  <si>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</si>
  <si>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</si>
  <si>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</si>
  <si>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</si>
  <si>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</si>
  <si>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</si>
  <si>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</si>
  <si>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</si>
  <si>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</si>
  <si>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</si>
  <si>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</si>
  <si>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</si>
  <si>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</si>
  <si>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</si>
  <si>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</si>
  <si>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</si>
  <si>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</si>
  <si>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</si>
  <si>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</si>
  <si>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</si>
  <si>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</si>
  <si>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</si>
  <si>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</si>
  <si>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</si>
  <si>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</si>
  <si>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</si>
  <si>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</si>
  <si>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</si>
  <si>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</si>
  <si>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</si>
  <si>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</si>
  <si>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</si>
  <si>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</si>
  <si>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</si>
  <si>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</si>
  <si>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</si>
  <si>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</si>
  <si>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</si>
  <si>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</si>
  <si>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</si>
  <si>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</si>
  <si>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</si>
  <si>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</si>
  <si>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</si>
  <si>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</si>
  <si>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</si>
  <si>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</si>
  <si>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</si>
  <si>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</si>
  <si>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</si>
  <si>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</si>
  <si>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</si>
  <si>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</si>
  <si>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</si>
  <si>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</si>
  <si>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</si>
  <si>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</si>
  <si>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</si>
  <si>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</si>
  <si>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</si>
  <si>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</si>
  <si>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</si>
  <si>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</si>
  <si>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</si>
  <si>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</si>
  <si>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</si>
  <si>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</si>
  <si>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</si>
  <si>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</si>
  <si>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</si>
  <si>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</si>
  <si>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</si>
  <si>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</si>
  <si>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</si>
  <si>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</si>
  <si>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</si>
  <si>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</si>
  <si>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</si>
  <si>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</si>
  <si>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</si>
  <si>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</si>
  <si>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</si>
  <si>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</si>
  <si>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</si>
  <si>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</si>
  <si>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</si>
  <si>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</si>
  <si>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</si>
  <si>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</si>
  <si>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</si>
  <si>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</si>
  <si>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</si>
  <si>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</si>
  <si>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</si>
  <si>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</si>
  <si>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</si>
  <si>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</si>
  <si>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</si>
  <si>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</si>
  <si>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</si>
  <si>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</si>
  <si>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</si>
  <si>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</si>
  <si>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</si>
  <si>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</si>
  <si>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</si>
  <si>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</si>
  <si>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</si>
  <si>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</si>
  <si>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</si>
  <si>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</si>
  <si>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</si>
  <si>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</si>
  <si>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</si>
  <si>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</si>
  <si>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</si>
  <si>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</si>
  <si>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</si>
  <si>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</si>
  <si>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</si>
  <si>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</si>
  <si>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</si>
  <si>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</si>
  <si>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</si>
  <si>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</si>
  <si>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</si>
  <si>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</si>
  <si>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</si>
  <si>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</si>
  <si>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</si>
  <si>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</si>
  <si>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</si>
  <si>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</si>
  <si>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</si>
  <si>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</si>
  <si>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</si>
  <si>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</si>
  <si>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</si>
  <si>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</si>
  <si>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</si>
  <si>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</si>
  <si>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</si>
  <si>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</si>
  <si>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</si>
  <si>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</si>
  <si>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</si>
  <si>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</si>
  <si>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</si>
  <si>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</si>
  <si>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</si>
  <si>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</si>
  <si>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</si>
  <si>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</si>
  <si>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</si>
  <si>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</si>
  <si>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</si>
  <si>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</si>
  <si>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</si>
  <si>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</si>
  <si>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</si>
  <si>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</si>
  <si>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</si>
  <si>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</si>
  <si>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</si>
  <si>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</si>
  <si>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</si>
  <si>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</si>
  <si>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</si>
  <si>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</si>
  <si>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</si>
  <si>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</si>
  <si>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</si>
  <si>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</si>
  <si>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</si>
  <si>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</si>
  <si>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</si>
  <si>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</si>
  <si>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</si>
  <si>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</si>
  <si>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</si>
  <si>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</si>
  <si>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</si>
  <si>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</si>
  <si>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</si>
  <si>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</si>
  <si>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</si>
  <si>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</si>
  <si>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</si>
  <si>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</si>
  <si>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</si>
  <si>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</si>
  <si>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</si>
  <si>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</si>
  <si>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</si>
  <si>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</si>
  <si>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</si>
  <si>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</si>
  <si>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</si>
  <si>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</si>
  <si>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</si>
  <si>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</si>
  <si>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</si>
  <si>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</si>
  <si>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</si>
  <si>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</si>
  <si>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</si>
  <si>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</si>
  <si>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</si>
  <si>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</si>
  <si>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</si>
  <si>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</si>
  <si>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</si>
  <si>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</si>
  <si>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</si>
  <si>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</si>
  <si>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</si>
  <si>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</si>
  <si>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</si>
  <si>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</si>
  <si>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</si>
  <si>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</si>
  <si>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</si>
  <si>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</si>
  <si>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</si>
  <si>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</si>
  <si>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</si>
  <si>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</si>
  <si>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</si>
  <si>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</si>
  <si>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</si>
  <si>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</si>
  <si>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</si>
  <si>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</si>
  <si>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</si>
  <si>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</si>
  <si>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</si>
  <si>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</si>
  <si>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</si>
  <si>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</si>
  <si>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</si>
  <si>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</si>
  <si>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</si>
  <si>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</si>
  <si>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</si>
  <si>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</si>
  <si>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</si>
  <si>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</si>
  <si>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</si>
  <si>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</si>
  <si>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</si>
  <si>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</si>
  <si>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</si>
  <si>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</si>
  <si>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</si>
  <si>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</si>
  <si>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</si>
  <si>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</si>
  <si>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</si>
  <si>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</si>
  <si>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</si>
  <si>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</si>
  <si>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</si>
  <si>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</si>
  <si>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</si>
  <si>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</si>
  <si>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</si>
  <si>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</si>
  <si>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</si>
  <si>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</si>
  <si>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</si>
  <si>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</si>
  <si>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</si>
  <si>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</si>
  <si>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</si>
  <si>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</si>
  <si>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</si>
  <si>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</si>
  <si>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</si>
  <si>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</si>
  <si>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</si>
  <si>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</si>
  <si>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</si>
  <si>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</si>
  <si>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</si>
  <si>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</si>
  <si>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</si>
  <si>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</si>
  <si>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</si>
  <si>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</si>
  <si>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</si>
  <si>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</si>
  <si>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</si>
  <si>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</si>
  <si>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</si>
  <si>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</si>
  <si>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</si>
  <si>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</si>
  <si>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</si>
  <si>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</si>
  <si>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</si>
  <si>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</si>
  <si>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</si>
  <si>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</si>
  <si>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</si>
  <si>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</si>
  <si>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</si>
  <si>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</si>
  <si>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</si>
  <si>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</si>
  <si>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</si>
  <si>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</si>
  <si>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</si>
  <si>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</si>
  <si>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</si>
  <si>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</si>
  <si>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</si>
  <si>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</si>
  <si>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</si>
  <si>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</si>
  <si>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</si>
  <si>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</si>
  <si>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</si>
  <si>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</si>
  <si>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</si>
  <si>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</si>
  <si>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</si>
  <si>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</si>
  <si>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</si>
  <si>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</si>
  <si>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</si>
  <si>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</si>
  <si>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</si>
  <si>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</si>
  <si>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</si>
  <si>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</si>
  <si>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</si>
  <si>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</si>
  <si>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</si>
  <si>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</si>
  <si>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</si>
  <si>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</si>
  <si>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</si>
  <si>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</si>
  <si>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</si>
  <si>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</si>
  <si>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</si>
  <si>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</si>
  <si>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</si>
  <si>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</si>
  <si>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</si>
  <si>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</si>
  <si>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</si>
  <si>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</si>
  <si>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</si>
  <si>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</si>
  <si>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</si>
  <si>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</si>
  <si>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</si>
  <si>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</si>
  <si>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</si>
  <si>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</si>
  <si>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</si>
  <si>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</si>
  <si>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</si>
  <si>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</si>
  <si>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</si>
  <si>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</si>
  <si>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</si>
  <si>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</si>
  <si>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</si>
  <si>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</si>
  <si>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</si>
  <si>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</si>
  <si>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</si>
  <si>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</si>
  <si>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</si>
  <si>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</si>
  <si>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</si>
  <si>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</si>
  <si>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</si>
  <si>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</si>
  <si>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</si>
  <si>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</si>
  <si>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</si>
  <si>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</si>
  <si>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</si>
  <si>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</si>
  <si>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</si>
  <si>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</si>
  <si>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</si>
  <si>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</si>
  <si>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</si>
  <si>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</si>
  <si>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</si>
  <si>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</si>
  <si>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</si>
  <si>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</si>
  <si>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</si>
  <si>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</si>
  <si>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</si>
  <si>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</si>
  <si>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</si>
  <si>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</si>
  <si>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</si>
  <si>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</si>
  <si>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</si>
  <si>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</si>
  <si>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</si>
  <si>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</si>
  <si>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</si>
  <si>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</si>
  <si>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</si>
  <si>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</si>
  <si>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</si>
  <si>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</si>
  <si>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</si>
  <si>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</si>
  <si>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</si>
  <si>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</si>
  <si>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</si>
  <si>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</si>
  <si>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</si>
  <si>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</si>
  <si>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</si>
  <si>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</si>
  <si>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</si>
  <si>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</si>
  <si>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</si>
  <si>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</si>
  <si>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</si>
  <si>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</si>
  <si>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</si>
  <si>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</si>
  <si>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</si>
  <si>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</si>
  <si>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</si>
  <si>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</si>
  <si>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</si>
  <si>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</si>
  <si>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</si>
  <si>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</si>
  <si>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</si>
  <si>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</si>
  <si>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</si>
  <si>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</si>
  <si>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</si>
  <si>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</si>
  <si>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</si>
  <si>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</si>
  <si>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</si>
  <si>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</si>
  <si>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</si>
  <si>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</si>
  <si>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</si>
  <si>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</si>
  <si>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</si>
  <si>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</si>
  <si>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</si>
  <si>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</si>
  <si>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</si>
  <si>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</si>
  <si>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</si>
  <si>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</si>
  <si>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</si>
  <si>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</si>
  <si>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</si>
  <si>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</si>
  <si>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</si>
  <si>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</si>
  <si>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</si>
  <si>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</si>
  <si>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</si>
  <si>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</si>
  <si>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</si>
  <si>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</si>
  <si>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</si>
  <si>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</si>
  <si>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</si>
  <si>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</si>
  <si>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</si>
  <si>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</si>
  <si>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</si>
  <si>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</si>
  <si>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</si>
  <si>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</si>
  <si>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</si>
  <si>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</si>
  <si>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</si>
  <si>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</si>
  <si>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</si>
  <si>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</si>
  <si>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</si>
  <si>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</si>
  <si>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</si>
  <si>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</si>
  <si>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</si>
  <si>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</si>
  <si>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</si>
  <si>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</si>
  <si>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</si>
  <si>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</si>
  <si>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</si>
  <si>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</si>
  <si>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</si>
  <si>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</si>
  <si>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</si>
  <si>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</si>
  <si>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</si>
  <si>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</si>
  <si>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</si>
  <si>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</si>
  <si>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</si>
  <si>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</si>
  <si>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</si>
  <si>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</si>
  <si>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</si>
  <si>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</si>
  <si>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</si>
  <si>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</si>
  <si>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</si>
  <si>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</si>
  <si>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</si>
  <si>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</si>
  <si>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</si>
  <si>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</si>
  <si>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</si>
  <si>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</si>
  <si>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</si>
  <si>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</si>
  <si>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</si>
  <si>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</si>
  <si>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</si>
  <si>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</si>
  <si>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</si>
  <si>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</si>
  <si>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</si>
  <si>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</si>
  <si>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</si>
  <si>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</si>
  <si>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</si>
  <si>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</si>
  <si>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</si>
  <si>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</si>
  <si>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</si>
  <si>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</si>
  <si>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</si>
  <si>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</si>
  <si>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</si>
  <si>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</si>
  <si>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</si>
  <si>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</si>
  <si>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</si>
  <si>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</si>
  <si>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</si>
  <si>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</si>
  <si>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</si>
  <si>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</si>
  <si>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</si>
  <si>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</si>
  <si>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</si>
  <si>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</si>
  <si>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</si>
  <si>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</si>
  <si>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</si>
  <si>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</si>
  <si>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</si>
  <si>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</si>
  <si>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</si>
  <si>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</si>
  <si>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</si>
  <si>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</si>
  <si>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</si>
  <si>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</si>
  <si>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</si>
  <si>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</si>
  <si>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</si>
  <si>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</si>
  <si>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</si>
  <si>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</si>
  <si>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</si>
  <si>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</si>
  <si>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</si>
  <si>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</si>
  <si>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</si>
  <si>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</si>
  <si>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</si>
  <si>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</si>
  <si>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</si>
  <si>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</si>
  <si>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</si>
  <si>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</si>
  <si>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</si>
  <si>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</si>
  <si>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</si>
  <si>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</si>
  <si>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</si>
  <si>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</si>
  <si>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</si>
  <si>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</si>
  <si>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</si>
  <si>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</si>
  <si>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</si>
  <si>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</si>
  <si>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</si>
  <si>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</si>
  <si>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</si>
  <si>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</si>
  <si>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</si>
  <si>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</si>
  <si>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</si>
  <si>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</si>
  <si>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</si>
  <si>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</si>
  <si>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</si>
  <si>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</si>
  <si>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</si>
  <si>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</si>
  <si>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</si>
  <si>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</si>
  <si>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</si>
  <si>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</si>
  <si>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</si>
  <si>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</si>
  <si>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</si>
  <si>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</si>
  <si>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</si>
  <si>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</si>
  <si>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</si>
  <si>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</si>
  <si>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</si>
  <si>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</si>
  <si>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</si>
  <si>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</si>
  <si>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</si>
  <si>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</si>
  <si>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</si>
  <si>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</si>
  <si>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</si>
  <si>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</si>
  <si>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</si>
  <si>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</si>
  <si>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</si>
  <si>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</si>
  <si>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</si>
  <si>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</si>
  <si>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</si>
  <si>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</si>
  <si>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</si>
  <si>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</si>
  <si>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</si>
  <si>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</si>
  <si>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</si>
  <si>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</si>
  <si>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</si>
  <si>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</si>
  <si>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</si>
  <si>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</si>
  <si>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</si>
  <si>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</si>
  <si>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</si>
  <si>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</si>
  <si>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</si>
  <si>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</si>
  <si>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</si>
  <si>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</si>
  <si>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</si>
  <si>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</si>
  <si>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</si>
  <si>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</si>
  <si>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</si>
  <si>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</si>
  <si>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</si>
  <si>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</si>
  <si>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</si>
  <si>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</si>
  <si>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</si>
  <si>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</si>
  <si>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</si>
  <si>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</si>
  <si>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</si>
  <si>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</si>
  <si>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</si>
  <si>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</si>
  <si>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</si>
  <si>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</si>
  <si>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</si>
  <si>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</si>
  <si>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</si>
  <si>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</si>
  <si>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</si>
  <si>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</si>
  <si>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</si>
  <si>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</si>
  <si>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</si>
  <si>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</si>
  <si>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</si>
  <si>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</si>
  <si>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</si>
  <si>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</si>
  <si>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</si>
  <si>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</si>
  <si>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</si>
  <si>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</si>
  <si>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</si>
  <si>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</si>
  <si>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</si>
  <si>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</si>
  <si>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</si>
  <si>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</si>
  <si>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</si>
  <si>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</si>
  <si>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</si>
  <si>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</si>
  <si>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</si>
  <si>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</si>
  <si>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</si>
  <si>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</si>
  <si>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</si>
  <si>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</si>
  <si>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</si>
  <si>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</si>
  <si>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</si>
  <si>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</si>
  <si>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</si>
  <si>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</si>
  <si>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</si>
  <si>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</si>
  <si>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</si>
  <si>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</si>
  <si>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</si>
  <si>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</si>
  <si>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</si>
  <si>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</si>
  <si>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</si>
  <si>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</si>
  <si>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</si>
  <si>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</si>
  <si>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</si>
  <si>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</si>
  <si>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</si>
  <si>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</si>
  <si>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</si>
  <si>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</si>
  <si>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</si>
  <si>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</si>
  <si>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</si>
  <si>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</si>
  <si>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</si>
  <si>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</si>
  <si>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</si>
  <si>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</si>
  <si>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</si>
  <si>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</si>
  <si>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</si>
  <si>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</si>
  <si>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</si>
  <si>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</si>
  <si>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</si>
  <si>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</si>
  <si>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</si>
  <si>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</si>
  <si>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</si>
  <si>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</si>
  <si>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</si>
  <si>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</si>
  <si>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</si>
  <si>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</si>
  <si>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</si>
  <si>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</si>
  <si>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</si>
  <si>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</si>
  <si>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</si>
  <si>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</si>
  <si>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</si>
  <si>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</si>
  <si>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</si>
  <si>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</si>
  <si>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</si>
  <si>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</si>
  <si>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</si>
  <si>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</si>
  <si>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</si>
  <si>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</si>
  <si>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</si>
  <si>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</si>
  <si>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</si>
  <si>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</si>
  <si>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</si>
  <si>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</si>
  <si>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</si>
  <si>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</si>
  <si>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</si>
  <si>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</si>
  <si>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</si>
  <si>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</si>
  <si>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</si>
  <si>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</si>
  <si>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</si>
  <si>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</si>
  <si>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</si>
  <si>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</si>
  <si>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</si>
  <si>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</si>
  <si>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</si>
  <si>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</si>
  <si>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</si>
  <si>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</si>
  <si>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</si>
  <si>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</si>
  <si>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</si>
  <si>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</si>
  <si>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</si>
  <si>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</si>
  <si>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</si>
  <si>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</si>
  <si>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</si>
  <si>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</si>
  <si>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</si>
  <si>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</si>
  <si>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</si>
  <si>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</si>
  <si>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</si>
  <si>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</si>
  <si>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</si>
  <si>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</si>
  <si>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</si>
  <si>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</si>
  <si>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</si>
  <si>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</si>
  <si>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</si>
  <si>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</si>
  <si>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</si>
  <si>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</si>
  <si>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</si>
  <si>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</si>
  <si>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</si>
  <si>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</si>
  <si>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</si>
  <si>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</si>
  <si>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</si>
  <si>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</si>
  <si>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</si>
  <si>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</si>
  <si>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</si>
  <si>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</si>
  <si>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</si>
  <si>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</si>
  <si>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</si>
  <si>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</si>
  <si>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</si>
  <si>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</si>
  <si>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</si>
  <si>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</si>
  <si>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</si>
  <si>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</si>
  <si>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</si>
  <si>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</si>
  <si>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</si>
  <si>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</si>
  <si>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</si>
  <si>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</si>
  <si>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</si>
  <si>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</si>
  <si>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</si>
  <si>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</si>
  <si>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</si>
  <si>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</si>
  <si>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</si>
  <si>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</si>
  <si>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</si>
  <si>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</si>
  <si>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</si>
  <si>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</si>
  <si>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</si>
  <si>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</si>
  <si>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</si>
  <si>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</si>
  <si>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</si>
  <si>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</si>
  <si>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</si>
  <si>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</si>
  <si>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</si>
  <si>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</si>
  <si>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</si>
  <si>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</si>
  <si>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</si>
  <si>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</si>
  <si>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</si>
  <si>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</si>
  <si>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</si>
  <si>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</si>
  <si>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</si>
  <si>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</si>
  <si>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</si>
  <si>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</si>
  <si>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</si>
  <si>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</si>
  <si>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</si>
  <si>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</si>
  <si>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</si>
  <si>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</si>
  <si>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</si>
  <si>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</si>
  <si>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</si>
  <si>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</si>
  <si>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</si>
  <si>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</si>
  <si>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</si>
  <si>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</si>
  <si>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</si>
  <si>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</si>
  <si>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</si>
  <si>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</si>
  <si>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</si>
  <si>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</si>
  <si>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</si>
  <si>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</si>
  <si>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</si>
  <si>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</si>
  <si>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</si>
  <si>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</si>
  <si>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</si>
  <si>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</si>
  <si>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</si>
  <si>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</si>
  <si>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</si>
  <si>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</si>
  <si>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</si>
  <si>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</si>
  <si>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</si>
  <si>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</si>
  <si>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</si>
  <si>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</si>
  <si>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</si>
  <si>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</si>
  <si>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</si>
  <si>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</si>
  <si>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</si>
  <si>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</si>
  <si>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</si>
  <si>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</si>
  <si>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</si>
  <si>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</si>
  <si>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</si>
  <si>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</si>
  <si>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</si>
  <si>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</si>
  <si>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</si>
  <si>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</si>
  <si>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</si>
  <si>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</si>
  <si>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</si>
  <si>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</si>
  <si>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</si>
  <si>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</si>
  <si>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</si>
  <si>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</si>
  <si>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</si>
  <si>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</si>
  <si>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</si>
  <si>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</si>
  <si>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</si>
  <si>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</si>
  <si>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</si>
  <si>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</si>
  <si>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</si>
  <si>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</si>
  <si>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</si>
  <si>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</si>
  <si>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</si>
  <si>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</si>
  <si>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</si>
  <si>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</si>
  <si>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</si>
  <si>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</si>
  <si>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</si>
  <si>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</si>
  <si>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</si>
  <si>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</si>
  <si>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</si>
  <si>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</si>
  <si>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</si>
  <si>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</si>
  <si>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</si>
  <si>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</si>
  <si>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</si>
  <si>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</si>
  <si>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</si>
  <si>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</si>
  <si>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</si>
  <si>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</si>
  <si>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</si>
  <si>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</si>
  <si>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</si>
  <si>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</si>
  <si>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</si>
  <si>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</si>
  <si>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</si>
  <si>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</si>
  <si>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</si>
  <si>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</si>
  <si>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</si>
  <si>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</si>
  <si>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</si>
  <si>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</si>
  <si>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</si>
  <si>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</si>
  <si>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</si>
  <si>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</si>
  <si>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</si>
  <si>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</si>
  <si>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</si>
  <si>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</si>
  <si>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</si>
  <si>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</si>
  <si>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</si>
  <si>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</si>
  <si>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</si>
  <si>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</si>
  <si>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</si>
  <si>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</si>
  <si>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</si>
  <si>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</si>
  <si>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</si>
  <si>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</si>
  <si>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</si>
  <si>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</si>
  <si>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</si>
  <si>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</si>
  <si>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</si>
  <si>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</si>
  <si>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</si>
  <si>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</si>
  <si>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</si>
  <si>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</si>
  <si>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</si>
  <si>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</si>
  <si>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</si>
  <si>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</si>
  <si>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</si>
  <si>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</si>
  <si>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</si>
  <si>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</si>
  <si>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</si>
  <si>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</si>
  <si>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</si>
  <si>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</si>
  <si>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</si>
  <si>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</si>
  <si>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</si>
  <si>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</si>
  <si>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</si>
  <si>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</si>
  <si>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</si>
  <si>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</si>
  <si>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</si>
  <si>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</si>
  <si>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</si>
  <si>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</si>
  <si>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</si>
  <si>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</si>
  <si>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</si>
  <si>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</si>
  <si>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</si>
  <si>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</si>
  <si>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</si>
  <si>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</si>
  <si>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</si>
  <si>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</si>
  <si>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</si>
  <si>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</si>
  <si>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</si>
  <si>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</si>
  <si>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</si>
  <si>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</si>
  <si>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</si>
  <si>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</si>
  <si>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</si>
  <si>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</si>
  <si>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</si>
  <si>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</si>
  <si>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</si>
  <si>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</si>
  <si>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</si>
  <si>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</si>
  <si>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</si>
  <si>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</si>
  <si>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</si>
  <si>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</si>
  <si>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</si>
  <si>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</si>
  <si>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</si>
  <si>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</si>
  <si>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</si>
  <si>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</si>
  <si>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</si>
  <si>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</si>
  <si>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</si>
  <si>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</si>
  <si>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</si>
  <si>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</si>
  <si>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</si>
  <si>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</si>
  <si>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</si>
  <si>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</si>
  <si>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</si>
  <si>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</si>
  <si>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</si>
  <si>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</si>
  <si>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</si>
  <si>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</si>
  <si>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</si>
  <si>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</si>
  <si>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</si>
  <si>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</si>
  <si>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</si>
  <si>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</si>
  <si>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</si>
  <si>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</si>
  <si>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</si>
  <si>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</si>
  <si>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</si>
  <si>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</si>
  <si>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</si>
  <si>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</si>
  <si>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</si>
  <si>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</si>
  <si>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</si>
  <si>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</si>
  <si>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</si>
  <si>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</si>
  <si>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</si>
  <si>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</si>
  <si>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</si>
  <si>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</si>
  <si>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</si>
  <si>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</si>
  <si>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</si>
  <si>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</si>
  <si>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</si>
  <si>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</si>
  <si>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</si>
  <si>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</si>
  <si>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</si>
  <si>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</si>
  <si>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</si>
  <si>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</si>
  <si>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</si>
  <si>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</si>
  <si>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</si>
  <si>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</si>
  <si>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</si>
  <si>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</si>
  <si>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</si>
  <si>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</si>
  <si>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</si>
  <si>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</si>
  <si>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</si>
  <si>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</si>
  <si>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</si>
  <si>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</si>
  <si>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</si>
  <si>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</si>
  <si>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</si>
  <si>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</si>
  <si>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</si>
  <si>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</si>
  <si>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</si>
  <si>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</si>
  <si>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</si>
  <si>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</si>
  <si>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</si>
  <si>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</si>
  <si>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</si>
  <si>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</si>
  <si>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</si>
  <si>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</si>
  <si>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</si>
  <si>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</si>
  <si>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</si>
  <si>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</si>
  <si>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</si>
  <si>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</si>
  <si>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</si>
  <si>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</si>
  <si>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</si>
  <si>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</si>
  <si>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</si>
  <si>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</si>
  <si>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</si>
  <si>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</si>
  <si>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</si>
  <si>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</si>
  <si>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</si>
  <si>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</si>
  <si>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</si>
  <si>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</si>
  <si>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</si>
  <si>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</si>
  <si>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</si>
  <si>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</si>
  <si>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</si>
  <si>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</si>
  <si>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</si>
  <si>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</si>
  <si>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</si>
  <si>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</si>
  <si>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</si>
  <si>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</si>
  <si>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</si>
  <si>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</si>
  <si>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</si>
  <si>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</si>
  <si>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</si>
  <si>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</si>
  <si>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</si>
  <si>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</si>
  <si>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</si>
  <si>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</si>
  <si>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</si>
  <si>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</si>
  <si>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</si>
  <si>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</si>
  <si>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</si>
  <si>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</si>
  <si>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</si>
  <si>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</si>
  <si>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</si>
  <si>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</si>
  <si>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</si>
  <si>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</si>
  <si>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</si>
  <si>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</si>
  <si>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</si>
  <si>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</si>
  <si>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</si>
  <si>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</si>
  <si>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</si>
  <si>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</si>
  <si>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</si>
  <si>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</si>
  <si>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</si>
  <si>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</si>
  <si>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</si>
  <si>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</si>
  <si>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</si>
  <si>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</si>
  <si>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</si>
  <si>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</si>
  <si>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</si>
  <si>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</si>
  <si>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</si>
  <si>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</si>
  <si>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</si>
  <si>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</si>
  <si>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</si>
  <si>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</si>
  <si>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</si>
  <si>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</si>
  <si>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</si>
  <si>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</si>
  <si>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</si>
  <si>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</si>
  <si>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</si>
  <si>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</si>
  <si>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</si>
  <si>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</si>
  <si>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</si>
  <si>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</si>
  <si>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</si>
  <si>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</si>
  <si>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</si>
  <si>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</si>
  <si>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</si>
  <si>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</si>
  <si>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</si>
  <si>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</si>
  <si>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</si>
  <si>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</si>
  <si>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</si>
  <si>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</si>
  <si>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</si>
  <si>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</si>
  <si>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</si>
  <si>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</si>
  <si>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</si>
  <si>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</si>
  <si>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</si>
  <si>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</si>
  <si>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</si>
  <si>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</si>
  <si>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</si>
  <si>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</si>
  <si>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</si>
  <si>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</si>
  <si>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</si>
  <si>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</si>
  <si>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</si>
  <si>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</si>
  <si>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</si>
  <si>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</si>
  <si>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</si>
  <si>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</si>
  <si>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</si>
  <si>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</si>
  <si>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</si>
  <si>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</si>
  <si>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</si>
  <si>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</si>
  <si>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</si>
  <si>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</si>
  <si>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</si>
  <si>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</si>
  <si>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</si>
  <si>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</si>
  <si>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</si>
  <si>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</si>
  <si>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</si>
  <si>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</si>
  <si>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</si>
  <si>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</si>
  <si>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</si>
  <si>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</si>
  <si>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</si>
  <si>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</si>
  <si>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</si>
  <si>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</si>
  <si>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</si>
  <si>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</si>
  <si>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</si>
  <si>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</si>
  <si>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</si>
  <si>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</si>
  <si>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</si>
  <si>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</si>
  <si>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</si>
  <si>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</si>
  <si>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</si>
  <si>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</si>
  <si>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</si>
  <si>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</si>
  <si>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</si>
  <si>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</si>
  <si>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</si>
  <si>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</si>
  <si>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</si>
  <si>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</si>
  <si>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</si>
  <si>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</si>
  <si>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</si>
  <si>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</si>
  <si>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</si>
  <si>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</si>
  <si>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</si>
  <si>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</si>
  <si>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</si>
  <si>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</si>
  <si>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</si>
  <si>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</si>
  <si>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</si>
  <si>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</si>
  <si>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</si>
  <si>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</si>
  <si>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</si>
  <si>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</si>
  <si>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</si>
  <si>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</si>
  <si>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</si>
  <si>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</si>
  <si>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</si>
  <si>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</si>
  <si>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</si>
  <si>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</si>
  <si>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</si>
  <si>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</si>
  <si>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</si>
  <si>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</si>
  <si>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</si>
  <si>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</si>
  <si>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</si>
  <si>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</si>
  <si>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</si>
  <si>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</si>
  <si>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</si>
  <si>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</si>
  <si>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</si>
  <si>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</si>
  <si>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</si>
  <si>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</si>
  <si>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</si>
  <si>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</si>
  <si>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</si>
  <si>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</si>
  <si>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</si>
  <si>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</si>
  <si>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</si>
  <si>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</si>
  <si>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</si>
  <si>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</si>
  <si>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</si>
  <si>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</si>
  <si>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</si>
  <si>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</si>
  <si>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</si>
  <si>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</si>
  <si>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</si>
  <si>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</si>
  <si>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</si>
  <si>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</si>
  <si>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</si>
  <si>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</si>
  <si>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</si>
  <si>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</si>
  <si>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</si>
  <si>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</si>
  <si>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</si>
  <si>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</si>
  <si>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</si>
  <si>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</si>
  <si>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</si>
  <si>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</si>
  <si>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</si>
  <si>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</si>
  <si>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</si>
  <si>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</si>
  <si>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</si>
  <si>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</si>
  <si>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</si>
  <si>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</si>
  <si>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</si>
  <si>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</si>
  <si>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</si>
  <si>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</si>
  <si>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</si>
  <si>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</si>
  <si>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</si>
  <si>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</si>
  <si>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</si>
  <si>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</si>
  <si>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</si>
  <si>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</si>
  <si>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</si>
  <si>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</si>
  <si>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</si>
  <si>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</si>
  <si>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</si>
  <si>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</si>
  <si>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</si>
  <si>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</si>
  <si>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</si>
  <si>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</si>
  <si>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</si>
  <si>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</si>
  <si>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</si>
  <si>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</si>
  <si>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</si>
  <si>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</si>
  <si>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</si>
  <si>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</si>
  <si>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</si>
  <si>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</si>
  <si>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</si>
  <si>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</si>
  <si>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</si>
  <si>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</si>
  <si>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</si>
  <si>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</si>
  <si>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</si>
  <si>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</si>
  <si>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</si>
  <si>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</si>
  <si>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</si>
  <si>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</si>
  <si>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</si>
  <si>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</si>
  <si>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</si>
  <si>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</si>
  <si>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</si>
  <si>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</si>
  <si>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</si>
  <si>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</si>
  <si>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</si>
  <si>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</si>
  <si>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</si>
  <si>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</si>
  <si>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</si>
  <si>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</si>
  <si>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</si>
  <si>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</si>
  <si>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</si>
  <si>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</si>
  <si>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</si>
  <si>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</si>
  <si>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</si>
  <si>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</si>
  <si>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</si>
  <si>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</si>
  <si>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</si>
  <si>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</si>
  <si>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</si>
  <si>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</si>
  <si>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</si>
  <si>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</si>
  <si>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</si>
  <si>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</si>
  <si>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</si>
  <si>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</si>
  <si>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</si>
  <si>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</si>
  <si>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</si>
  <si>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</si>
  <si>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</si>
  <si>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</si>
  <si>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</si>
  <si>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</si>
  <si>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</si>
  <si>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</si>
  <si>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</si>
  <si>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</si>
  <si>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</si>
  <si>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</si>
  <si>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</si>
  <si>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</si>
  <si>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</si>
  <si>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</si>
  <si>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</si>
  <si>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</si>
  <si>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</si>
  <si>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</si>
  <si>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</si>
  <si>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</si>
  <si>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</si>
  <si>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</si>
  <si>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</si>
  <si>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</si>
  <si>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</si>
  <si>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</si>
  <si>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</si>
  <si>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</si>
  <si>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</si>
  <si>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</si>
  <si>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</si>
  <si>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</si>
  <si>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</si>
  <si>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</si>
  <si>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</si>
  <si>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</si>
  <si>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</si>
  <si>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</si>
  <si>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</si>
  <si>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</si>
  <si>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</si>
  <si>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</si>
  <si>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</si>
  <si>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</si>
  <si>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</si>
  <si>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</si>
  <si>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</si>
  <si>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</si>
  <si>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</si>
  <si>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</si>
  <si>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</si>
  <si>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</si>
  <si>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</si>
  <si>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</si>
  <si>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</si>
  <si>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</si>
  <si>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</si>
  <si>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</si>
  <si>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</si>
  <si>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</si>
  <si>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</si>
  <si>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</si>
  <si>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</si>
  <si>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</si>
  <si>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</si>
  <si>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</si>
  <si>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</si>
  <si>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</si>
  <si>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</si>
  <si>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</si>
  <si>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</si>
  <si>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</si>
  <si>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</si>
  <si>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</si>
  <si>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</si>
  <si>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</si>
  <si>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</si>
  <si>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</si>
  <si>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</si>
  <si>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</si>
  <si>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</si>
  <si>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</si>
  <si>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</si>
  <si>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</si>
  <si>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</si>
  <si>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</si>
  <si>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</si>
  <si>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</si>
  <si>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</si>
  <si>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</si>
  <si>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</si>
  <si>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</si>
  <si>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</si>
  <si>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</si>
  <si>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</si>
  <si>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</si>
  <si>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</si>
  <si>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</si>
  <si>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</si>
  <si>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</si>
  <si>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</si>
  <si>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</si>
  <si>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</si>
  <si>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</si>
  <si>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</si>
  <si>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</si>
  <si>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</si>
  <si>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</si>
  <si>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</si>
  <si>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</si>
  <si>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</si>
  <si>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</si>
  <si>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</si>
  <si>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</si>
  <si>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</si>
  <si>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</si>
  <si>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</si>
  <si>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</si>
  <si>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</si>
  <si>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</si>
  <si>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</si>
  <si>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</si>
  <si>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</si>
  <si>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</si>
  <si>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</si>
  <si>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</si>
  <si>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</si>
  <si>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</si>
  <si>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</si>
  <si>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</si>
  <si>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</si>
  <si>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</si>
  <si>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</si>
  <si>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</si>
  <si>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</si>
  <si>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</si>
  <si>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</si>
  <si>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</si>
  <si>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</si>
  <si>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</si>
  <si>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</si>
  <si>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</si>
  <si>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</si>
  <si>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</si>
  <si>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</si>
  <si>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</si>
  <si>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</si>
  <si>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</si>
  <si>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</si>
  <si>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</si>
  <si>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</si>
  <si>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</si>
  <si>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</si>
  <si>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</si>
  <si>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</si>
  <si>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</si>
  <si>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</si>
  <si>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</si>
  <si>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</si>
  <si>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</si>
  <si>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</si>
  <si>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</si>
  <si>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</si>
  <si>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</si>
  <si>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</si>
  <si>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</si>
  <si>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</si>
  <si>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</si>
  <si>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</si>
  <si>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</si>
  <si>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</si>
  <si>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</si>
  <si>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</si>
  <si>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</si>
  <si>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</si>
  <si>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</si>
  <si>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</si>
  <si>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</si>
  <si>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</si>
  <si>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</si>
  <si>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</si>
  <si>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</si>
  <si>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</si>
  <si>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</si>
  <si>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</si>
  <si>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</si>
  <si>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</si>
  <si>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</si>
  <si>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</si>
  <si>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</si>
  <si>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</si>
  <si>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</si>
  <si>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</si>
  <si>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</si>
  <si>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</si>
  <si>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</si>
  <si>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</si>
  <si>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</si>
  <si>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</si>
  <si>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</si>
  <si>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</si>
  <si>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</si>
  <si>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</si>
  <si>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</si>
  <si>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</si>
  <si>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</si>
  <si>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</si>
  <si>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</si>
  <si>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</si>
  <si>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</si>
  <si>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</si>
  <si>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</si>
  <si>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</si>
  <si>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</si>
  <si>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</si>
  <si>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</si>
  <si>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</si>
  <si>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</si>
  <si>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</si>
  <si>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</si>
  <si>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</si>
  <si>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</si>
  <si>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</si>
  <si>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</si>
  <si>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</si>
  <si>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</si>
  <si>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</si>
  <si>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</si>
  <si>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</si>
  <si>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</si>
  <si>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</si>
  <si>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</si>
  <si>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</si>
  <si>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</si>
  <si>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</si>
  <si>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</si>
  <si>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</si>
  <si>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</si>
  <si>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</si>
  <si>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</si>
  <si>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</si>
  <si>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</si>
  <si>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</si>
  <si>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</si>
  <si>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</si>
  <si>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</si>
  <si>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</si>
  <si>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</si>
  <si>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</si>
  <si>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</si>
  <si>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</si>
  <si>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</si>
  <si>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</si>
  <si>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</si>
  <si>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</si>
  <si>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</si>
  <si>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</si>
  <si>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</si>
  <si>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</si>
  <si>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</si>
  <si>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</si>
  <si>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</si>
  <si>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</si>
  <si>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</si>
  <si>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</si>
  <si>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</si>
  <si>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</si>
  <si>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</si>
  <si>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</si>
  <si>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</si>
  <si>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</si>
  <si>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</si>
  <si>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</si>
  <si>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</si>
  <si>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</si>
  <si>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</si>
  <si>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</si>
  <si>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</si>
  <si>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</si>
  <si>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</si>
  <si>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</si>
  <si>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</si>
  <si>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</si>
  <si>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</si>
  <si>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</si>
  <si>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</si>
  <si>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</si>
  <si>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</si>
  <si>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</si>
  <si>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</si>
  <si>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</si>
  <si>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</si>
  <si>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</si>
  <si>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</si>
  <si>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</si>
  <si>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</si>
  <si>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</si>
  <si>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</si>
  <si>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</si>
  <si>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</si>
  <si>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</si>
  <si>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</si>
  <si>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</si>
  <si>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</si>
  <si>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</si>
  <si>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</si>
  <si>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</si>
  <si>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</si>
  <si>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</si>
  <si>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</si>
  <si>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</si>
  <si>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</si>
  <si>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</si>
  <si>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</si>
  <si>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</si>
  <si>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</si>
  <si>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</si>
  <si>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</si>
  <si>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</si>
  <si>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</si>
  <si>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</si>
  <si>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</si>
  <si>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</si>
  <si>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</si>
  <si>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</si>
  <si>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</si>
  <si>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</si>
  <si>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</si>
  <si>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</si>
  <si>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</si>
  <si>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</si>
  <si>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</si>
  <si>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</si>
  <si>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</si>
  <si>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</si>
  <si>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</si>
  <si>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</si>
  <si>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</si>
  <si>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</si>
  <si>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</si>
  <si>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</si>
  <si>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</si>
  <si>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</si>
  <si>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</si>
  <si>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</si>
  <si>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</si>
  <si>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</si>
  <si>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</si>
  <si>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</si>
  <si>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</si>
  <si>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</si>
  <si>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</si>
  <si>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</si>
  <si>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</si>
  <si>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</si>
  <si>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</si>
  <si>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</si>
  <si>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</si>
  <si>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</si>
  <si>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</si>
  <si>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</si>
  <si>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</si>
  <si>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</si>
  <si>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</si>
  <si>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</si>
  <si>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</si>
  <si>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</si>
  <si>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</si>
  <si>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</si>
  <si>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</si>
  <si>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</si>
  <si>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</si>
  <si>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</si>
  <si>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</si>
  <si>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</si>
  <si>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</si>
  <si>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</si>
  <si>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</si>
  <si>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</si>
  <si>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</si>
  <si>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</si>
  <si>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</si>
  <si>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</si>
  <si>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</si>
  <si>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</si>
  <si>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</si>
  <si>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</si>
  <si>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</si>
  <si>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</si>
  <si>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</si>
  <si>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</si>
  <si>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</si>
  <si>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</si>
  <si>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</si>
  <si>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</si>
  <si>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</si>
  <si>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</si>
  <si>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</si>
  <si>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</si>
  <si>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</si>
  <si>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</si>
  <si>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</si>
  <si>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</si>
  <si>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</si>
  <si>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</si>
  <si>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</si>
  <si>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</si>
  <si>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</si>
  <si>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</si>
  <si>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</si>
  <si>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</si>
  <si>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</si>
  <si>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</si>
  <si>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</si>
  <si>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</si>
  <si>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</si>
  <si>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</si>
  <si>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</si>
  <si>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</si>
  <si>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</si>
  <si>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</si>
  <si>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</si>
  <si>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</si>
  <si>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</si>
  <si>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</si>
  <si>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</si>
  <si>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</si>
  <si>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</si>
  <si>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</si>
  <si>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</si>
  <si>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</si>
  <si>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</si>
  <si>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</si>
  <si>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</si>
  <si>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</si>
  <si>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</si>
  <si>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</si>
  <si>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</si>
  <si>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</si>
  <si>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</si>
  <si>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</si>
  <si>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</si>
  <si>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</si>
  <si>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</si>
  <si>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</si>
  <si>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</si>
  <si>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</si>
  <si>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</si>
  <si>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</si>
  <si>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</si>
  <si>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</si>
  <si>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</si>
  <si>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</si>
  <si>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</si>
  <si>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</si>
  <si>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</si>
  <si>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</si>
  <si>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</si>
  <si>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</si>
  <si>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</si>
  <si>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</si>
  <si>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</si>
  <si>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</si>
  <si>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</si>
  <si>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</si>
  <si>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</si>
  <si>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</si>
  <si>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</si>
  <si>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</si>
  <si>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</si>
  <si>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</si>
  <si>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</si>
  <si>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</si>
  <si>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</si>
  <si>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</si>
  <si>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</si>
  <si>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</si>
  <si>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</si>
  <si>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</si>
  <si>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</si>
  <si>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</si>
  <si>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</si>
  <si>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</si>
  <si>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</si>
  <si>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</si>
  <si>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</si>
  <si>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</si>
  <si>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</si>
  <si>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</si>
  <si>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</si>
  <si>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</si>
  <si>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</si>
  <si>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</si>
  <si>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</si>
  <si>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</si>
  <si>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</si>
  <si>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</si>
  <si>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</si>
  <si>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</si>
  <si>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</si>
  <si>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</si>
  <si>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</si>
  <si>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</si>
  <si>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</si>
  <si>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</si>
  <si>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</si>
  <si>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</si>
  <si>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</si>
  <si>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</si>
  <si>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</si>
  <si>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</si>
  <si>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</si>
  <si>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</si>
  <si>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</si>
  <si>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</si>
  <si>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</si>
  <si>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</si>
  <si>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</si>
  <si>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</si>
  <si>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</si>
  <si>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</si>
  <si>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</si>
  <si>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</si>
  <si>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</si>
  <si>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</si>
  <si>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</si>
  <si>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</si>
  <si>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</si>
  <si>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</si>
  <si>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</si>
  <si>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</si>
  <si>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</si>
  <si>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</si>
  <si>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</si>
  <si>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</si>
  <si>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</si>
  <si>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</si>
  <si>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</si>
  <si>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</si>
  <si>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</si>
  <si>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</si>
  <si>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</si>
  <si>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</si>
  <si>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</si>
  <si>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</si>
  <si>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</si>
  <si>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</si>
  <si>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</si>
  <si>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</si>
  <si>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</si>
  <si>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</si>
  <si>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</si>
  <si>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</si>
  <si>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</si>
  <si>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</si>
  <si>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</si>
  <si>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</si>
  <si>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</si>
  <si>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</si>
  <si>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</si>
  <si>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</si>
  <si>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</si>
  <si>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</si>
  <si>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</si>
  <si>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</si>
  <si>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</si>
  <si>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</si>
  <si>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</si>
  <si>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</si>
  <si>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</si>
  <si>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</si>
  <si>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</si>
  <si>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</si>
  <si>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</si>
  <si>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</si>
  <si>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</si>
  <si>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</si>
  <si>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</si>
  <si>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</si>
  <si>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</si>
  <si>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</si>
  <si>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</si>
  <si>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</si>
  <si>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</si>
  <si>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</si>
  <si>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</si>
  <si>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</si>
  <si>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</si>
  <si>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</si>
  <si>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</si>
  <si>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</si>
  <si>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</si>
  <si>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</si>
  <si>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</si>
  <si>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</si>
  <si>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</si>
  <si>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</si>
  <si>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</si>
  <si>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</si>
  <si>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</si>
  <si>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</si>
  <si>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</si>
  <si>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</si>
  <si>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</si>
  <si>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</si>
  <si>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</si>
  <si>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</si>
  <si>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</si>
  <si>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</si>
  <si>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</si>
  <si>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</si>
  <si>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</si>
  <si>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</si>
  <si>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</si>
  <si>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</si>
  <si>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</si>
  <si>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</si>
  <si>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</si>
  <si>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</si>
  <si>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</si>
  <si>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</si>
  <si>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</si>
  <si>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</si>
  <si>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</si>
  <si>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</si>
  <si>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</si>
  <si>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</si>
  <si>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</si>
  <si>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</si>
  <si>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</si>
  <si>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</si>
  <si>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</si>
  <si>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</si>
  <si>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</si>
  <si>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</si>
  <si>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</si>
  <si>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</si>
  <si>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</si>
  <si>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</si>
  <si>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</si>
  <si>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</si>
  <si>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</si>
  <si>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</si>
  <si>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</si>
  <si>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</si>
  <si>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</si>
  <si>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</si>
  <si>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</si>
  <si>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</si>
  <si>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</si>
  <si>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</si>
  <si>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</si>
  <si>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</si>
  <si>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</si>
  <si>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</si>
  <si>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</si>
  <si>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</si>
  <si>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</si>
  <si>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</si>
  <si>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</si>
  <si>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</si>
  <si>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</si>
  <si>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</si>
  <si>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</si>
  <si>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</si>
  <si>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</si>
  <si>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</si>
  <si>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</si>
  <si>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</si>
  <si>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</si>
  <si>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</si>
  <si>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</si>
  <si>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</si>
  <si>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</si>
  <si>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</si>
  <si>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</si>
  <si>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</si>
  <si>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</si>
  <si>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</si>
  <si>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</si>
  <si>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</si>
  <si>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</si>
  <si>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</si>
  <si>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</si>
  <si>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</si>
  <si>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</si>
  <si>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</si>
  <si>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</si>
  <si>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</si>
  <si>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</si>
  <si>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</si>
  <si>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</si>
  <si>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</si>
  <si>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</si>
  <si>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</si>
  <si>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</si>
  <si>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</si>
  <si>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</si>
  <si>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</si>
  <si>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</si>
  <si>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</si>
  <si>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</si>
  <si>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</si>
  <si>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</si>
  <si>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</si>
  <si>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</si>
  <si>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</si>
  <si>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</si>
  <si>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</si>
  <si>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</si>
  <si>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</si>
  <si>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</si>
  <si>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</si>
  <si>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</si>
  <si>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</si>
  <si>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</si>
  <si>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</si>
  <si>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</si>
  <si>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</si>
  <si>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</si>
  <si>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</si>
  <si>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</si>
  <si>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</si>
  <si>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</si>
  <si>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</si>
  <si>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</si>
  <si>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</si>
  <si>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</si>
  <si>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</si>
  <si>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</si>
  <si>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</si>
  <si>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</si>
  <si>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</si>
  <si>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</si>
  <si>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</si>
  <si>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</si>
  <si>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</si>
  <si>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</si>
  <si>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</si>
  <si>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</si>
  <si>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</si>
  <si>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</si>
  <si>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</si>
  <si>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</si>
  <si>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</si>
  <si>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</si>
  <si>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</si>
  <si>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</si>
  <si>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</si>
  <si>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</si>
  <si>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</si>
  <si>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</si>
  <si>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</si>
  <si>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</si>
  <si>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</si>
  <si>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</si>
  <si>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</si>
  <si>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</si>
  <si>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</si>
  <si>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</si>
  <si>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</si>
  <si>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</si>
  <si>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</si>
  <si>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</si>
  <si>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</si>
  <si>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</si>
  <si>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</si>
  <si>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</si>
  <si>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</si>
  <si>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</si>
  <si>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</si>
  <si>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</si>
  <si>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</si>
  <si>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</si>
  <si>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</si>
  <si>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</si>
  <si>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</si>
  <si>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</si>
  <si>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</si>
  <si>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</si>
  <si>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</si>
  <si>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</si>
  <si>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</si>
  <si>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</si>
  <si>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</si>
  <si>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</si>
  <si>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</si>
  <si>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</si>
  <si>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</si>
  <si>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</si>
  <si>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</si>
  <si>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</si>
  <si>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</si>
  <si>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</si>
  <si>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</si>
  <si>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</si>
  <si>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</si>
  <si>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</si>
  <si>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</si>
  <si>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</si>
  <si>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</si>
  <si>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</si>
  <si>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</si>
  <si>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</si>
  <si>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</si>
  <si>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</si>
  <si>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</si>
  <si>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</si>
  <si>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</si>
  <si>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</si>
  <si>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</si>
  <si>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</si>
  <si>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</si>
  <si>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</si>
  <si>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</si>
  <si>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</si>
  <si>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</si>
  <si>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</si>
  <si>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</si>
  <si>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</si>
  <si>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</si>
  <si>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</si>
  <si>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</si>
  <si>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</si>
  <si>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</si>
  <si>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</si>
  <si>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</si>
  <si>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</si>
  <si>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</si>
  <si>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</si>
  <si>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</si>
  <si>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</si>
  <si>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</si>
  <si>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</si>
  <si>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</si>
  <si>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</si>
  <si>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</si>
  <si>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</si>
  <si>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</si>
  <si>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</si>
  <si>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</si>
  <si>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</si>
  <si>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</si>
  <si>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</si>
  <si>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</si>
  <si>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</si>
  <si>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</si>
  <si>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</si>
  <si>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</si>
  <si>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</si>
  <si>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</si>
  <si>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</si>
  <si>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</si>
  <si>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</si>
  <si>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</si>
  <si>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</si>
  <si>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</si>
  <si>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</si>
  <si>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</si>
  <si>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</si>
  <si>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</si>
  <si>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</si>
  <si>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</si>
  <si>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</si>
  <si>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</si>
  <si>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</si>
  <si>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</si>
  <si>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</si>
  <si>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</si>
  <si>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</si>
  <si>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</si>
  <si>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</si>
  <si>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</si>
  <si>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</si>
  <si>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</si>
  <si>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</si>
  <si>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</si>
  <si>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</si>
  <si>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</si>
  <si>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</si>
  <si>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</si>
  <si>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</si>
  <si>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</si>
  <si>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</si>
  <si>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</si>
  <si>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</si>
  <si>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</si>
  <si>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</si>
  <si>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</si>
  <si>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</si>
  <si>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</si>
  <si>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</si>
  <si>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</si>
  <si>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</si>
  <si>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</si>
  <si>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</si>
  <si>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</si>
  <si>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</si>
  <si>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</si>
  <si>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</si>
  <si>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</si>
  <si>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</si>
  <si>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</si>
  <si>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</si>
  <si>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</si>
  <si>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</si>
  <si>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</si>
  <si>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</si>
  <si>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</si>
  <si>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</si>
  <si>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</si>
  <si>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</si>
  <si>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</si>
  <si>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</si>
  <si>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</si>
  <si>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</si>
  <si>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</si>
  <si>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</si>
  <si>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</si>
  <si>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</si>
  <si>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</si>
  <si>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</si>
  <si>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</si>
  <si>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</si>
  <si>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</si>
  <si>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</si>
  <si>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</si>
  <si>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</si>
  <si>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</si>
  <si>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</si>
  <si>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</si>
  <si>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</si>
  <si>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</si>
  <si>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</si>
  <si>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</si>
  <si>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</si>
  <si>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</si>
  <si>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</si>
  <si>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</si>
  <si>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</si>
  <si>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</si>
  <si>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</si>
  <si>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</si>
  <si>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</si>
  <si>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</si>
  <si>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</si>
  <si>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</si>
  <si>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</si>
  <si>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</si>
  <si>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</si>
  <si>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</si>
  <si>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</si>
  <si>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</si>
  <si>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</si>
  <si>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</si>
  <si>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</si>
  <si>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</si>
  <si>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</si>
  <si>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</si>
  <si>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</si>
  <si>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</si>
  <si>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</si>
  <si>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</si>
  <si>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</si>
  <si>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</si>
  <si>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</si>
  <si>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</si>
  <si>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</si>
  <si>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</si>
  <si>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</si>
  <si>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</si>
  <si>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</si>
  <si>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</si>
  <si>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</si>
  <si>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</si>
  <si>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</si>
  <si>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</si>
  <si>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</si>
  <si>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</si>
  <si>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</si>
  <si>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</si>
  <si>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</si>
  <si>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</si>
  <si>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</si>
  <si>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</si>
  <si>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</si>
  <si>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</si>
  <si>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</si>
  <si>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</si>
  <si>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</si>
  <si>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</si>
  <si>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</si>
  <si>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</si>
  <si>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</si>
  <si>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</si>
  <si>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</si>
  <si>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</si>
  <si>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</si>
  <si>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</si>
  <si>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</si>
  <si>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</si>
  <si>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</si>
  <si>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</si>
  <si>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</si>
  <si>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</si>
  <si>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</si>
  <si>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</si>
  <si>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</si>
  <si>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</si>
  <si>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</si>
  <si>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</si>
  <si>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</si>
  <si>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</si>
  <si>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</si>
  <si>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</si>
  <si>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</si>
  <si>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</si>
  <si>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</si>
  <si>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</si>
  <si>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</si>
  <si>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</si>
  <si>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</si>
  <si>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</si>
  <si>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</si>
  <si>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</si>
  <si>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</si>
  <si>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</si>
  <si>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</si>
  <si>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</si>
  <si>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</si>
  <si>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</si>
  <si>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</si>
  <si>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</si>
  <si>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</si>
  <si>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</si>
  <si>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</si>
  <si>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</si>
  <si>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</si>
  <si>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</si>
  <si>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</si>
  <si>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</si>
  <si>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</si>
  <si>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</si>
  <si>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</si>
  <si>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</si>
  <si>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</si>
  <si>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</si>
  <si>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</si>
  <si>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</si>
  <si>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</si>
  <si>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</si>
  <si>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</si>
  <si>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</si>
  <si>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</si>
  <si>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</si>
  <si>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</si>
  <si>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</si>
  <si>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</si>
  <si>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</si>
  <si>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</si>
  <si>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</si>
  <si>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</si>
  <si>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</si>
  <si>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</si>
  <si>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</si>
  <si>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</si>
  <si>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</si>
  <si>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</si>
  <si>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</si>
  <si>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</si>
  <si>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</si>
  <si>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</si>
  <si>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</si>
  <si>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</si>
  <si>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</si>
  <si>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</si>
  <si>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</si>
  <si>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</si>
  <si>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</si>
  <si>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</si>
  <si>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</si>
  <si>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</si>
  <si>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</si>
  <si>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</si>
  <si>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</si>
  <si>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</si>
  <si>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</si>
  <si>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</si>
  <si>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</si>
  <si>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</si>
  <si>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</si>
  <si>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</si>
  <si>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</si>
  <si>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</si>
  <si>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</si>
  <si>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</si>
  <si>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</si>
  <si>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</si>
  <si>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</si>
  <si>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</si>
  <si>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</si>
  <si>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</si>
  <si>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</si>
  <si>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</si>
  <si>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</si>
  <si>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</si>
  <si>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</si>
  <si>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</si>
  <si>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</si>
  <si>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</si>
  <si>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</si>
  <si>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</si>
  <si>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</si>
  <si>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</si>
  <si>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</si>
  <si>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</si>
  <si>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</si>
  <si>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</si>
  <si>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</si>
  <si>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</si>
  <si>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</si>
  <si>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</si>
  <si>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</si>
  <si>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</si>
  <si>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</si>
  <si>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</si>
  <si>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</si>
  <si>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</si>
  <si>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</si>
  <si>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</si>
  <si>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</si>
  <si>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</si>
  <si>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</si>
  <si>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</si>
  <si>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</si>
  <si>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</si>
  <si>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</si>
  <si>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</si>
  <si>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</si>
  <si>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</si>
  <si>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</si>
  <si>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</si>
  <si>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</si>
  <si>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</si>
  <si>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</si>
  <si>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</si>
  <si>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</si>
  <si>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</si>
  <si>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</si>
  <si>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</si>
  <si>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</si>
  <si>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</si>
  <si>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</si>
  <si>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</si>
  <si>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</si>
  <si>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</si>
  <si>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</si>
  <si>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</si>
  <si>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</si>
  <si>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</si>
  <si>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</si>
  <si>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</si>
  <si>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</si>
  <si>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</si>
  <si>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</si>
  <si>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</si>
  <si>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</si>
  <si>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</si>
  <si>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</si>
  <si>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</si>
  <si>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</si>
  <si>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</si>
  <si>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</si>
  <si>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</si>
  <si>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</si>
  <si>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</si>
  <si>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</si>
  <si>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</si>
  <si>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</si>
  <si>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</si>
  <si>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</si>
  <si>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</si>
  <si>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</si>
  <si>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</si>
  <si>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</si>
  <si>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</si>
  <si>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</si>
  <si>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</si>
  <si>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</si>
  <si>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</si>
  <si>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</si>
  <si>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</si>
  <si>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</si>
  <si>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</si>
  <si>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</si>
  <si>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</si>
  <si>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</si>
  <si>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</si>
  <si>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</si>
  <si>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</si>
  <si>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</si>
  <si>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</si>
  <si>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</si>
  <si>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</si>
  <si>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</si>
  <si>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</si>
  <si>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</si>
  <si>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</si>
  <si>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</si>
  <si>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</si>
  <si>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</si>
  <si>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</si>
  <si>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</si>
  <si>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</si>
  <si>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</si>
  <si>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</si>
  <si>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</si>
  <si>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</si>
  <si>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</si>
  <si>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</si>
  <si>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</si>
  <si>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</si>
  <si>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</si>
  <si>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</si>
  <si>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</si>
  <si>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</si>
  <si>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</si>
  <si>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</si>
  <si>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</si>
  <si>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</si>
  <si>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</si>
  <si>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</si>
  <si>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</si>
  <si>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</si>
  <si>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</si>
  <si>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</si>
  <si>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</si>
  <si>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</si>
  <si>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</si>
  <si>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</si>
  <si>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</si>
  <si>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</si>
  <si>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</si>
  <si>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</si>
  <si>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</si>
  <si>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</si>
  <si>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</si>
  <si>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</si>
  <si>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</si>
  <si>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</si>
  <si>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</si>
  <si>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</si>
  <si>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</si>
  <si>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</si>
  <si>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</si>
  <si>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</si>
  <si>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</si>
  <si>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</si>
  <si>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</si>
  <si>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</si>
  <si>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</si>
  <si>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</si>
  <si>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</si>
  <si>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</si>
  <si>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</si>
  <si>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</si>
  <si>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</si>
  <si>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</si>
  <si>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</si>
  <si>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</si>
  <si>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</si>
  <si>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</si>
  <si>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</si>
  <si>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</si>
  <si>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</si>
  <si>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</si>
  <si>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</si>
  <si>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</si>
  <si>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</si>
  <si>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</si>
  <si>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</si>
  <si>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</si>
  <si>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</si>
  <si>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</si>
  <si>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</si>
  <si>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</si>
  <si>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</si>
  <si>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</si>
  <si>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</si>
  <si>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</si>
  <si>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</si>
  <si>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</si>
  <si>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</si>
  <si>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</si>
  <si>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</si>
  <si>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</si>
  <si>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</si>
  <si>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</si>
  <si>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</si>
  <si>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</si>
  <si>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</si>
  <si>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</si>
  <si>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</si>
  <si>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</si>
  <si>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</si>
  <si>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</si>
  <si>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</si>
  <si>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</si>
  <si>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</si>
  <si>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</si>
  <si>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</si>
  <si>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</si>
  <si>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</si>
  <si>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</si>
  <si>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</si>
  <si>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</si>
  <si>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</si>
  <si>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</si>
  <si>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</si>
  <si>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</si>
  <si>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</si>
  <si>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</si>
  <si>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</si>
  <si>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</si>
  <si>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</si>
  <si>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</si>
  <si>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</si>
  <si>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</si>
  <si>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</si>
  <si>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</si>
  <si>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</si>
  <si>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</si>
  <si>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</si>
  <si>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</si>
  <si>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</si>
  <si>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</si>
  <si>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</si>
  <si>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</si>
  <si>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</si>
  <si>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</si>
  <si>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</si>
  <si>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</si>
  <si>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</si>
  <si>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</si>
  <si>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</si>
  <si>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</si>
  <si>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</si>
  <si>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</si>
  <si>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</si>
  <si>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</si>
  <si>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</si>
  <si>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</si>
  <si>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</si>
  <si>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</si>
  <si>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</si>
  <si>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</si>
  <si>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</si>
  <si>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</si>
  <si>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</si>
  <si>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</si>
  <si>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</si>
  <si>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</si>
  <si>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</si>
  <si>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</si>
  <si>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</si>
  <si>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</si>
  <si>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</si>
  <si>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</si>
  <si>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</si>
  <si>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</si>
  <si>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</si>
  <si>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</si>
  <si>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</si>
  <si>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</si>
  <si>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</si>
  <si>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</si>
  <si>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</si>
  <si>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</si>
  <si>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</si>
  <si>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</si>
  <si>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</si>
  <si>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</si>
  <si>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</si>
  <si>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</si>
  <si>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</si>
  <si>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</si>
  <si>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</si>
  <si>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</si>
  <si>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</si>
  <si>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</si>
  <si>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</si>
  <si>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</si>
  <si>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</si>
  <si>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</si>
  <si>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</si>
  <si>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</si>
  <si>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</si>
  <si>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</si>
  <si>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</si>
  <si>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</si>
  <si>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</si>
  <si>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</si>
  <si>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</si>
  <si>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</si>
  <si>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</si>
  <si>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</si>
  <si>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</si>
  <si>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</si>
  <si>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</si>
  <si>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</si>
  <si>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</si>
  <si>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</si>
  <si>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</si>
  <si>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</si>
  <si>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</si>
  <si>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</si>
  <si>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</si>
  <si>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</si>
  <si>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</si>
  <si>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</si>
  <si>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</si>
  <si>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</si>
  <si>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</si>
  <si>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</si>
  <si>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</si>
  <si>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</si>
  <si>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</si>
  <si>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</si>
  <si>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</si>
  <si>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</si>
  <si>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</si>
  <si>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</si>
  <si>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</si>
  <si>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</si>
  <si>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</si>
  <si>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</si>
  <si>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</si>
  <si>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</si>
  <si>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</si>
  <si>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</si>
  <si>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</si>
  <si>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</si>
  <si>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</si>
  <si>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</si>
  <si>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</si>
  <si>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</si>
  <si>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</si>
  <si>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</si>
  <si>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</si>
  <si>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</si>
  <si>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</si>
  <si>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</si>
  <si>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</si>
  <si>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</si>
  <si>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</si>
  <si>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</si>
  <si>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</si>
  <si>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</si>
  <si>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</si>
  <si>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</si>
  <si>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</si>
  <si>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</si>
  <si>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</si>
  <si>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</si>
  <si>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</si>
  <si>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</si>
  <si>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</si>
  <si>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</si>
  <si>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</si>
  <si>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</si>
  <si>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</si>
  <si>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</si>
  <si>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</si>
  <si>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</si>
  <si>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</si>
  <si>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</si>
  <si>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</si>
  <si>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</si>
  <si>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</si>
  <si>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</si>
  <si>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</si>
  <si>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</si>
  <si>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</si>
  <si>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</si>
  <si>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</si>
  <si>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</si>
  <si>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</si>
  <si>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</si>
  <si>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</si>
  <si>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</si>
  <si>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</si>
  <si>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</si>
  <si>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</si>
  <si>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</si>
  <si>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</si>
  <si>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</si>
  <si>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</si>
  <si>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</si>
  <si>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</si>
  <si>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</si>
  <si>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</si>
  <si>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</si>
  <si>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</si>
  <si>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</si>
  <si>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</si>
  <si>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</si>
  <si>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</si>
  <si>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</si>
  <si>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</si>
  <si>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</si>
  <si>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</si>
  <si>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</si>
  <si>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</si>
  <si>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</si>
  <si>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</si>
  <si>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</si>
  <si>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</si>
  <si>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</si>
  <si>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</si>
  <si>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</si>
  <si>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</si>
  <si>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</si>
  <si>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</si>
  <si>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</si>
  <si>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</si>
  <si>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</si>
  <si>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</si>
  <si>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</si>
  <si>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</si>
  <si>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</si>
  <si>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</si>
  <si>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</si>
  <si>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</si>
  <si>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</si>
  <si>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</si>
  <si>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</si>
  <si>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</si>
  <si>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</si>
  <si>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</si>
  <si>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</si>
  <si>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</si>
  <si>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</si>
  <si>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</si>
  <si>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</si>
  <si>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</si>
  <si>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</si>
  <si>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</si>
  <si>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</si>
  <si>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</si>
  <si>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</si>
  <si>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</si>
  <si>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</si>
  <si>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</si>
  <si>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</si>
  <si>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</si>
  <si>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</si>
  <si>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</si>
  <si>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</si>
  <si>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</si>
  <si>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</si>
  <si>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</si>
  <si>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</si>
  <si>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</si>
  <si>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</si>
  <si>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</si>
  <si>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</si>
  <si>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</si>
  <si>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</si>
  <si>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</si>
  <si>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</si>
  <si>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</si>
  <si>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</si>
  <si>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</si>
  <si>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</si>
  <si>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</si>
  <si>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</si>
  <si>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</si>
  <si>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</si>
  <si>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</si>
  <si>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</si>
  <si>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</si>
  <si>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</si>
  <si>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</si>
  <si>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</si>
  <si>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</si>
  <si>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</si>
  <si>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</si>
  <si>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</si>
  <si>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</si>
  <si>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</si>
  <si>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</si>
  <si>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</si>
  <si>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</si>
  <si>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</si>
  <si>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</si>
  <si>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</si>
  <si>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</si>
  <si>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</si>
  <si>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</si>
  <si>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</si>
  <si>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</si>
  <si>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</si>
  <si>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</si>
  <si>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</si>
  <si>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</si>
  <si>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</si>
  <si>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</si>
  <si>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</si>
  <si>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</si>
  <si>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</si>
  <si>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</si>
  <si>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</si>
  <si>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</si>
  <si>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</si>
  <si>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</si>
  <si>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</si>
  <si>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</si>
  <si>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</si>
  <si>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</si>
  <si>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</si>
  <si>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</si>
  <si>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</si>
  <si>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</si>
  <si>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</si>
  <si>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</si>
  <si>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</si>
  <si>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</si>
  <si>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</si>
  <si>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</si>
  <si>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</si>
  <si>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</si>
  <si>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</si>
  <si>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</si>
  <si>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</si>
  <si>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</si>
  <si>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</si>
  <si>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</si>
  <si>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</si>
  <si>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</si>
  <si>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</si>
  <si>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</si>
  <si>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</si>
  <si>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</si>
  <si>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</si>
  <si>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</si>
  <si>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</si>
  <si>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</si>
  <si>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</si>
  <si>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</si>
  <si>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</si>
  <si>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</si>
  <si>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</si>
  <si>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</si>
  <si>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</si>
  <si>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</si>
  <si>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</si>
  <si>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</si>
  <si>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</si>
  <si>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</si>
  <si>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</si>
  <si>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</si>
  <si>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</si>
  <si>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</si>
  <si>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</si>
  <si>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</si>
  <si>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</si>
  <si>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</si>
  <si>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</si>
  <si>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</si>
  <si>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</si>
  <si>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</si>
  <si>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</si>
  <si>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</si>
  <si>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</si>
  <si>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</si>
  <si>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</si>
  <si>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</si>
  <si>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</si>
  <si>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</si>
  <si>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</si>
  <si>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</si>
  <si>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</si>
  <si>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</si>
  <si>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</si>
  <si>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</si>
  <si>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</si>
  <si>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</si>
  <si>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</si>
  <si>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</si>
  <si>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</si>
  <si>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</si>
  <si>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</si>
  <si>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</si>
  <si>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</si>
  <si>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</si>
  <si>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</si>
  <si>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</si>
  <si>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</si>
  <si>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</si>
  <si>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</si>
  <si>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</si>
  <si>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</si>
  <si>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</si>
  <si>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</si>
  <si>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</si>
  <si>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</si>
  <si>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</si>
  <si>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</si>
  <si>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</si>
  <si>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</si>
  <si>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</si>
  <si>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</si>
  <si>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</si>
  <si>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</si>
  <si>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</si>
  <si>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</si>
  <si>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</si>
  <si>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</si>
  <si>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</si>
  <si>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</si>
  <si>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</si>
  <si>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</si>
  <si>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</si>
  <si>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</si>
  <si>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</si>
  <si>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</si>
  <si>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</si>
  <si>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</si>
  <si>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</si>
  <si>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</si>
  <si>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</si>
  <si>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</si>
  <si>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</si>
  <si>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</si>
  <si>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</si>
  <si>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</si>
  <si>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</si>
  <si>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</si>
  <si>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</si>
  <si>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</si>
  <si>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</si>
  <si>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</si>
  <si>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</si>
  <si>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</si>
  <si>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</si>
  <si>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</si>
  <si>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</si>
  <si>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</si>
  <si>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</si>
  <si>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</si>
  <si>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</si>
  <si>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</si>
  <si>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</si>
  <si>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</si>
  <si>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</si>
  <si>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</si>
  <si>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</si>
  <si>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</si>
  <si>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</si>
  <si>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</si>
  <si>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</si>
  <si>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</si>
  <si>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</si>
  <si>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</si>
  <si>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</si>
  <si>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</si>
  <si>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</si>
  <si>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</si>
  <si>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</si>
  <si>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</si>
  <si>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</si>
  <si>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</si>
  <si>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</si>
  <si>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</si>
  <si>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</si>
  <si>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</si>
  <si>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</si>
  <si>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</si>
  <si>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</si>
  <si>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</si>
  <si>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</si>
  <si>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</si>
  <si>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</si>
  <si>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</si>
  <si>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</si>
  <si>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</si>
  <si>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</si>
  <si>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</si>
  <si>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</si>
  <si>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</si>
  <si>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</si>
  <si>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</si>
  <si>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</si>
  <si>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</si>
  <si>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</si>
  <si>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</si>
  <si>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</si>
  <si>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</si>
  <si>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</si>
  <si>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</si>
  <si>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</si>
  <si>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</si>
  <si>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</si>
  <si>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</si>
  <si>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</si>
  <si>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</si>
  <si>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</si>
  <si>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</si>
  <si>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</si>
  <si>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</si>
  <si>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</si>
  <si>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</si>
  <si>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</si>
  <si>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</si>
  <si>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</si>
  <si>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</si>
  <si>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</si>
  <si>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</si>
  <si>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</si>
  <si>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</si>
  <si>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</si>
  <si>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</si>
  <si>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</si>
  <si>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</si>
  <si>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</si>
  <si>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</si>
  <si>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</si>
  <si>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</si>
  <si>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</si>
  <si>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</si>
  <si>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</si>
  <si>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</si>
  <si>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</si>
  <si>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</si>
  <si>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</si>
  <si>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</si>
  <si>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</si>
  <si>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</si>
  <si>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</si>
  <si>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</si>
  <si>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</si>
  <si>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</si>
  <si>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</si>
  <si>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</si>
  <si>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</si>
  <si>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</si>
  <si>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</si>
  <si>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</si>
  <si>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</si>
  <si>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</si>
  <si>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</si>
  <si>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</si>
  <si>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</si>
  <si>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</si>
  <si>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</si>
  <si>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</si>
  <si>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</si>
  <si>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</si>
  <si>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</si>
  <si>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</si>
  <si>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</si>
  <si>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</si>
  <si>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</si>
  <si>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</si>
  <si>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</si>
  <si>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</si>
  <si>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</si>
  <si>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</si>
  <si>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</si>
  <si>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</si>
  <si>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</si>
  <si>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</si>
  <si>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</si>
  <si>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</si>
  <si>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</si>
  <si>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</si>
  <si>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</si>
  <si>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</si>
  <si>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</si>
  <si>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</si>
  <si>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</si>
  <si>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</si>
  <si>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</si>
  <si>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</si>
  <si>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</si>
  <si>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</si>
  <si>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</si>
  <si>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</si>
  <si>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</si>
  <si>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</si>
  <si>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</si>
  <si>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</si>
  <si>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</si>
  <si>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</si>
  <si>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</si>
  <si>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</si>
  <si>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</si>
  <si>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</si>
  <si>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</si>
  <si>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</si>
  <si>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</si>
  <si>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</si>
  <si>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</si>
  <si>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</si>
  <si>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</si>
  <si>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</si>
  <si>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</si>
  <si>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</si>
  <si>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</si>
  <si>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</si>
  <si>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</si>
  <si>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</si>
  <si>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</si>
  <si>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</si>
  <si>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</si>
  <si>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</si>
  <si>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</si>
  <si>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</si>
  <si>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</si>
  <si>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</si>
  <si>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</si>
  <si>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</si>
  <si>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</si>
  <si>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</si>
  <si>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</si>
  <si>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</si>
  <si>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</si>
  <si>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</si>
  <si>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</si>
  <si>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</si>
  <si>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</si>
  <si>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</si>
  <si>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</si>
  <si>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</si>
  <si>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</si>
  <si>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</si>
  <si>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</si>
  <si>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</si>
  <si>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</si>
  <si>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</si>
  <si>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</si>
  <si>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</si>
  <si>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</si>
  <si>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</si>
  <si>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</si>
  <si>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</si>
  <si>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</si>
  <si>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</si>
  <si>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</si>
  <si>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</si>
  <si>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</si>
  <si>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</si>
  <si>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</si>
  <si>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</si>
  <si>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</si>
  <si>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</si>
  <si>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</si>
  <si>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</si>
  <si>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</si>
  <si>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</si>
  <si>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</si>
  <si>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</si>
  <si>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</si>
  <si>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</si>
  <si>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</si>
  <si>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</si>
  <si>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</si>
  <si>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</si>
  <si>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</si>
  <si>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</si>
  <si>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</si>
  <si>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</si>
  <si>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</si>
  <si>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</si>
  <si>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</si>
  <si>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</si>
  <si>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</si>
  <si>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</si>
  <si>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</si>
  <si>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</si>
  <si>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</si>
  <si>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</si>
  <si>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</si>
  <si>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</si>
  <si>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</si>
  <si>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</si>
  <si>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</si>
  <si>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</si>
  <si>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</si>
  <si>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</si>
  <si>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</si>
  <si>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</si>
  <si>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</si>
  <si>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</si>
  <si>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</si>
  <si>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</si>
  <si>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</si>
  <si>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</si>
  <si>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</si>
  <si>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</si>
  <si>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</si>
  <si>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</si>
  <si>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</si>
  <si>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</si>
  <si>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</si>
  <si>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</si>
  <si>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</si>
  <si>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</si>
  <si>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</si>
  <si>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</si>
  <si>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</si>
  <si>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</si>
  <si>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</si>
  <si>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</si>
  <si>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</si>
  <si>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</si>
  <si>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</si>
  <si>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</si>
  <si>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</si>
  <si>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</si>
  <si>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</si>
  <si>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</si>
  <si>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</si>
  <si>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</si>
  <si>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</si>
  <si>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</si>
  <si>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</si>
  <si>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</si>
  <si>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</si>
  <si>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</si>
  <si>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</si>
  <si>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</si>
  <si>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</si>
  <si>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</si>
  <si>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</si>
  <si>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</si>
  <si>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</si>
  <si>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</si>
  <si>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</si>
  <si>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</si>
  <si>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</si>
  <si>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</si>
  <si>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</si>
  <si>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</si>
  <si>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</si>
  <si>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</si>
  <si>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</si>
  <si>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</si>
  <si>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</si>
  <si>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</si>
  <si>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</si>
  <si>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</si>
  <si>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</si>
  <si>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</si>
  <si>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</si>
  <si>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</si>
  <si>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</si>
  <si>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</si>
  <si>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</si>
  <si>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</si>
  <si>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</si>
  <si>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</si>
  <si>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</si>
  <si>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</si>
  <si>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</si>
  <si>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</si>
  <si>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</si>
  <si>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</si>
  <si>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</si>
  <si>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</si>
  <si>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</si>
  <si>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</si>
  <si>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</si>
  <si>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</si>
  <si>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</si>
  <si>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</si>
  <si>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</si>
  <si>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</si>
  <si>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</si>
  <si>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</si>
  <si>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</si>
  <si>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</si>
  <si>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</si>
  <si>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</si>
  <si>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</si>
  <si>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</si>
  <si>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</si>
  <si>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</si>
  <si>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</si>
  <si>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</si>
  <si>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</si>
  <si>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</si>
  <si>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</si>
  <si>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</si>
  <si>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</si>
  <si>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</si>
  <si>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</si>
  <si>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</si>
  <si>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</si>
  <si>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</si>
  <si>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</si>
  <si>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</si>
  <si>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</si>
  <si>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</si>
  <si>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</si>
  <si>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</si>
  <si>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</si>
  <si>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</si>
  <si>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</si>
  <si>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</si>
  <si>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</si>
  <si>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</si>
  <si>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</si>
  <si>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</si>
  <si>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</si>
  <si>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</si>
  <si>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</si>
  <si>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</si>
  <si>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</si>
  <si>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</si>
  <si>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</si>
  <si>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</si>
  <si>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</si>
  <si>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</si>
  <si>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</si>
  <si>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</si>
  <si>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</si>
  <si>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</si>
  <si>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</si>
  <si>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</si>
  <si>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</si>
  <si>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</si>
  <si>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</si>
  <si>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</si>
  <si>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</si>
  <si>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</si>
  <si>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</si>
  <si>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</si>
  <si>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</si>
  <si>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</si>
  <si>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</si>
  <si>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</si>
  <si>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</si>
  <si>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</si>
  <si>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</si>
  <si>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</si>
  <si>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</si>
  <si>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</si>
  <si>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</si>
  <si>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</si>
  <si>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</si>
  <si>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</si>
  <si>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</si>
  <si>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</si>
  <si>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</si>
  <si>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</si>
  <si>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</si>
  <si>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</si>
  <si>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</si>
  <si>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</si>
  <si>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</si>
  <si>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</si>
  <si>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</si>
  <si>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</si>
  <si>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</si>
  <si>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</si>
  <si>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</si>
  <si>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</si>
  <si>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</si>
  <si>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</si>
  <si>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</si>
  <si>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</si>
  <si>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</si>
  <si>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</si>
  <si>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</si>
  <si>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</si>
  <si>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</si>
  <si>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</si>
  <si>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</si>
  <si>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</si>
  <si>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</si>
  <si>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</si>
  <si>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</si>
  <si>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</si>
  <si>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</si>
  <si>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</si>
  <si>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</si>
  <si>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</si>
  <si>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</si>
  <si>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</si>
  <si>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</si>
  <si>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</si>
  <si>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</si>
  <si>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</si>
  <si>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</si>
  <si>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</si>
  <si>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</si>
  <si>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</si>
  <si>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</si>
  <si>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</si>
  <si>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</si>
  <si>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</si>
  <si>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</si>
  <si>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</si>
  <si>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</si>
  <si>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</si>
  <si>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</si>
  <si>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</si>
  <si>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</si>
  <si>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</si>
  <si>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</si>
  <si>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</si>
  <si>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</si>
  <si>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</si>
  <si>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</si>
  <si>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</si>
  <si>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</si>
  <si>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</si>
  <si>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</si>
  <si>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</si>
  <si>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</si>
  <si>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</si>
  <si>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</si>
  <si>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</si>
  <si>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</si>
  <si>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</si>
  <si>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</si>
  <si>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</si>
  <si>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</si>
  <si>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</si>
  <si>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</si>
  <si>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</si>
  <si>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</si>
  <si>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</si>
  <si>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</si>
  <si>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</si>
  <si>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</si>
  <si>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</si>
  <si>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</si>
  <si>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</si>
  <si>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</si>
  <si>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</si>
  <si>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</si>
  <si>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</si>
  <si>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</si>
  <si>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</si>
  <si>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</si>
  <si>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</si>
  <si>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</si>
  <si>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</si>
  <si>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</si>
  <si>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</si>
  <si>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</si>
  <si>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</si>
  <si>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</si>
  <si>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</si>
  <si>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</si>
  <si>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</si>
  <si>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</si>
  <si>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</si>
  <si>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</si>
  <si>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</si>
  <si>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</si>
  <si>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</si>
  <si>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</si>
  <si>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</si>
  <si>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</si>
  <si>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</si>
  <si>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</si>
  <si>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</si>
  <si>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</si>
  <si>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</si>
  <si>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</si>
  <si>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</si>
  <si>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</si>
  <si>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</si>
  <si>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</si>
  <si>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</si>
  <si>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</si>
  <si>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</si>
  <si>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</si>
  <si>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</si>
  <si>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</si>
  <si>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</si>
  <si>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</si>
  <si>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</si>
  <si>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</si>
  <si>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</si>
  <si>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</si>
  <si>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</si>
  <si>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</si>
  <si>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</si>
  <si>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</si>
  <si>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</si>
  <si>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</si>
  <si>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</si>
  <si>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</si>
  <si>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</si>
  <si>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</si>
  <si>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</si>
  <si>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</si>
  <si>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</si>
  <si>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</si>
  <si>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</si>
  <si>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</si>
  <si>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</si>
  <si>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</si>
  <si>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</si>
  <si>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</si>
  <si>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</si>
  <si>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</si>
  <si>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</si>
  <si>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</si>
  <si>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</si>
  <si>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</si>
  <si>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</si>
  <si>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</si>
  <si>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</si>
  <si>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</si>
  <si>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</si>
  <si>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</si>
  <si>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</si>
  <si>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</si>
  <si>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</si>
  <si>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</si>
  <si>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</si>
  <si>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</si>
  <si>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</si>
  <si>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</si>
  <si>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</si>
  <si>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</si>
  <si>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</si>
  <si>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</si>
  <si>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</si>
  <si>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</si>
  <si>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</si>
  <si>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</si>
  <si>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</si>
  <si>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</si>
  <si>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</si>
  <si>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</si>
  <si>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</si>
  <si>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</si>
  <si>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</si>
  <si>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</si>
  <si>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</si>
  <si>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</si>
  <si>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</si>
  <si>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</si>
  <si>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</si>
  <si>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</si>
  <si>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</si>
  <si>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</si>
  <si>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</si>
  <si>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</si>
  <si>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</si>
  <si>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</si>
  <si>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</si>
  <si>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</si>
  <si>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</si>
  <si>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</si>
  <si>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</si>
  <si>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</si>
  <si>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</si>
  <si>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</si>
  <si>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</si>
  <si>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</si>
  <si>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</si>
  <si>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</si>
  <si>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</si>
  <si>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</si>
  <si>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</si>
  <si>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</si>
  <si>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</si>
  <si>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</si>
  <si>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</si>
  <si>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</si>
  <si>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</si>
  <si>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</si>
  <si>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</si>
  <si>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</si>
  <si>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</si>
  <si>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</si>
  <si>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</si>
  <si>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</si>
  <si>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</si>
  <si>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</si>
  <si>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</si>
  <si>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</si>
  <si>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</si>
  <si>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</si>
  <si>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</si>
  <si>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</si>
  <si>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</si>
  <si>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</si>
  <si>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</si>
  <si>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</si>
  <si>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</si>
  <si>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</si>
  <si>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</si>
  <si>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</si>
  <si>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</si>
  <si>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</si>
  <si>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</si>
  <si>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</si>
  <si>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</si>
  <si>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</si>
  <si>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</si>
  <si>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</si>
  <si>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</si>
  <si>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</si>
  <si>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</si>
  <si>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</si>
  <si>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</si>
  <si>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</si>
  <si>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</si>
  <si>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</si>
  <si>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</si>
  <si>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</si>
  <si>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</si>
  <si>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</si>
  <si>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</si>
  <si>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</si>
  <si>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</si>
  <si>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</si>
  <si>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</si>
  <si>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</si>
  <si>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</si>
  <si>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</si>
  <si>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</si>
  <si>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</si>
  <si>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</si>
  <si>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</si>
  <si>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</si>
  <si>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</si>
  <si>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</si>
  <si>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</si>
  <si>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</si>
  <si>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</si>
  <si>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</si>
  <si>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</si>
  <si>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</si>
  <si>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</si>
  <si>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</si>
  <si>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</si>
  <si>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</si>
  <si>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</si>
  <si>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</si>
  <si>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</si>
  <si>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</si>
  <si>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</si>
  <si>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</si>
  <si>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</si>
  <si>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</si>
  <si>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</si>
  <si>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</si>
  <si>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</si>
  <si>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</si>
  <si>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</si>
  <si>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</si>
  <si>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</si>
  <si>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</si>
  <si>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</si>
  <si>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</si>
  <si>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</si>
  <si>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</si>
  <si>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</si>
  <si>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</si>
  <si>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</si>
  <si>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</si>
  <si>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</si>
  <si>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</si>
  <si>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</si>
  <si>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</si>
  <si>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</si>
  <si>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</si>
  <si>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</si>
  <si>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</si>
  <si>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</si>
  <si>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</si>
  <si>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</si>
  <si>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</si>
  <si>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</si>
  <si>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</si>
  <si>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</si>
  <si>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</si>
  <si>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</si>
  <si>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</si>
  <si>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</si>
  <si>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</si>
  <si>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</si>
  <si>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</si>
  <si>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</si>
  <si>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</si>
  <si>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</si>
  <si>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</si>
  <si>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</si>
  <si>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</si>
  <si>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</si>
  <si>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</si>
  <si>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</si>
  <si>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</si>
  <si>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</si>
  <si>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</si>
  <si>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</si>
  <si>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</si>
  <si>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</si>
  <si>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</si>
  <si>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</si>
  <si>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</si>
  <si>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</si>
  <si>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</si>
  <si>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</si>
  <si>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</si>
  <si>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</si>
  <si>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</si>
  <si>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</si>
  <si>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</si>
  <si>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</si>
  <si>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</si>
  <si>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</si>
  <si>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</si>
  <si>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</si>
  <si>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</si>
  <si>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</si>
  <si>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</si>
  <si>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</si>
  <si>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</si>
  <si>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</si>
  <si>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</si>
  <si>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</si>
  <si>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</si>
  <si>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</si>
  <si>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</si>
  <si>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</si>
  <si>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</si>
  <si>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</si>
  <si>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</si>
  <si>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</si>
  <si>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</si>
  <si>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</si>
  <si>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</si>
  <si>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</si>
  <si>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</si>
  <si>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</si>
  <si>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</si>
  <si>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</si>
  <si>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</si>
  <si>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</si>
  <si>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</si>
  <si>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</si>
  <si>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</si>
  <si>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</si>
  <si>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</si>
  <si>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</si>
  <si>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</si>
  <si>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</si>
  <si>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</si>
  <si>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</si>
  <si>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</si>
  <si>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</si>
  <si>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</si>
  <si>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</si>
  <si>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</si>
  <si>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</si>
  <si>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</si>
  <si>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</si>
  <si>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</si>
  <si>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</si>
  <si>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</si>
  <si>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</si>
  <si>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</si>
  <si>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</si>
  <si>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</si>
  <si>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</si>
  <si>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</si>
  <si>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</si>
  <si>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</si>
  <si>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</si>
  <si>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</si>
  <si>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</si>
  <si>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</si>
  <si>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</si>
  <si>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</si>
  <si>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</si>
  <si>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</si>
  <si>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</si>
  <si>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</si>
  <si>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</si>
  <si>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</si>
  <si>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</si>
  <si>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</si>
  <si>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</si>
  <si>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</si>
  <si>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</si>
  <si>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</si>
  <si>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</si>
  <si>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</si>
  <si>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</si>
  <si>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</si>
  <si>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</si>
  <si>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</si>
  <si>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</si>
  <si>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</si>
  <si>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</si>
  <si>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</si>
  <si>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</si>
  <si>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</si>
  <si>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</si>
  <si>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</si>
  <si>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</si>
  <si>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</si>
  <si>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</si>
  <si>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</si>
  <si>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</si>
  <si>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</si>
  <si>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</si>
  <si>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</si>
  <si>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</si>
  <si>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</si>
  <si>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</si>
  <si>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</si>
  <si>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</si>
  <si>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</si>
  <si>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</si>
  <si>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</si>
  <si>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</si>
  <si>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</si>
  <si>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</si>
  <si>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</si>
  <si>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</si>
  <si>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</si>
  <si>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</si>
  <si>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</si>
  <si>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</si>
  <si>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</si>
  <si>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</si>
  <si>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</si>
  <si>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</si>
  <si>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</si>
  <si>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</si>
  <si>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</si>
  <si>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</si>
  <si>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</si>
  <si>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</si>
  <si>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</si>
  <si>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</si>
  <si>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</si>
  <si>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</si>
  <si>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</si>
  <si>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</si>
  <si>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</si>
  <si>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</si>
  <si>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</si>
  <si>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</si>
  <si>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</si>
  <si>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</si>
  <si>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</si>
  <si>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</si>
  <si>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</si>
  <si>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</si>
  <si>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</si>
  <si>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</si>
  <si>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</si>
  <si>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</si>
  <si>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</si>
  <si>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</si>
  <si>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</si>
  <si>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</si>
  <si>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</si>
  <si>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</si>
  <si>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</si>
  <si>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</si>
  <si>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</si>
  <si>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</si>
  <si>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</si>
  <si>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</si>
  <si>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</si>
  <si>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</si>
  <si>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</si>
  <si>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</si>
  <si>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</si>
  <si>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</si>
  <si>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</si>
  <si>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</si>
  <si>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</si>
  <si>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</si>
  <si>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</si>
  <si>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</si>
  <si>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</si>
  <si>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</si>
  <si>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</si>
  <si>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</si>
  <si>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</si>
  <si>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</si>
  <si>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</si>
  <si>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</si>
  <si>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</si>
  <si>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</si>
  <si>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</si>
  <si>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</si>
  <si>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</si>
  <si>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</si>
  <si>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</si>
  <si>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</si>
  <si>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</si>
  <si>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</si>
  <si>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</si>
  <si>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</si>
  <si>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</si>
  <si>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</si>
  <si>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</si>
  <si>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</si>
  <si>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</si>
  <si>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</si>
  <si>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</si>
  <si>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</si>
  <si>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</si>
  <si>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</si>
  <si>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</si>
  <si>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</si>
  <si>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</si>
  <si>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</si>
  <si>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</si>
  <si>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</si>
  <si>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</si>
  <si>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</si>
  <si>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</si>
  <si>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</si>
  <si>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</si>
  <si>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</si>
  <si>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</si>
  <si>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</si>
  <si>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</si>
  <si>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</si>
  <si>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</si>
  <si>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</si>
  <si>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</si>
  <si>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</si>
  <si>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</si>
  <si>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</si>
  <si>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</si>
  <si>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</si>
  <si>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</si>
  <si>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</si>
  <si>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</si>
  <si>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</si>
  <si>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</si>
  <si>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</si>
  <si>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</si>
  <si>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</si>
  <si>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</si>
  <si>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</si>
  <si>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</si>
  <si>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</si>
  <si>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</si>
  <si>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</si>
  <si>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</si>
  <si>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</si>
  <si>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</si>
  <si>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</si>
  <si>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</si>
  <si>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</si>
  <si>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</si>
  <si>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</si>
  <si>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</si>
  <si>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</si>
  <si>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</si>
  <si>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</si>
  <si>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</si>
  <si>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</si>
  <si>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</si>
  <si>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</si>
  <si>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</si>
  <si>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</si>
  <si>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</si>
  <si>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</si>
  <si>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</si>
  <si>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</si>
  <si>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</si>
  <si>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</si>
  <si>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</si>
  <si>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</si>
  <si>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</si>
  <si>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</si>
  <si>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</si>
  <si>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</si>
  <si>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</si>
  <si>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</si>
  <si>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</si>
  <si>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</si>
  <si>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</si>
  <si>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</si>
  <si>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</si>
  <si>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</si>
  <si>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</si>
  <si>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</si>
  <si>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</si>
  <si>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</si>
  <si>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</si>
  <si>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</si>
  <si>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</si>
  <si>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</si>
  <si>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</si>
  <si>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</si>
  <si>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</si>
  <si>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</si>
  <si>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</si>
  <si>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</si>
  <si>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</si>
  <si>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</si>
  <si>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</si>
  <si>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</si>
  <si>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</si>
  <si>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</si>
  <si>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</si>
  <si>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</si>
  <si>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</si>
  <si>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</si>
  <si>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</si>
  <si>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</si>
  <si>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</si>
  <si>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</si>
  <si>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</si>
  <si>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</si>
  <si>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</si>
  <si>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</si>
  <si>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</si>
  <si>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</si>
  <si>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</si>
  <si>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</si>
  <si>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</si>
  <si>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</si>
  <si>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</si>
  <si>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</si>
  <si>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</si>
  <si>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</si>
  <si>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</si>
  <si>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</si>
  <si>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</si>
  <si>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</si>
  <si>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</si>
  <si>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</si>
  <si>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</si>
  <si>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</si>
  <si>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</si>
  <si>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</si>
  <si>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</si>
  <si>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</si>
  <si>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</si>
  <si>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</si>
  <si>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</si>
  <si>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</si>
  <si>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</si>
  <si>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</si>
  <si>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</si>
  <si>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</si>
  <si>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</si>
  <si>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</si>
  <si>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</si>
  <si>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</si>
  <si>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</si>
  <si>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</si>
  <si>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</si>
  <si>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</si>
  <si>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</si>
  <si>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</si>
  <si>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</si>
  <si>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</si>
  <si>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</si>
  <si>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</si>
  <si>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</si>
  <si>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</si>
  <si>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</si>
  <si>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</si>
  <si>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</si>
  <si>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</si>
  <si>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</si>
  <si>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</si>
  <si>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</si>
  <si>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</si>
  <si>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</si>
  <si>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</si>
  <si>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</si>
  <si>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</si>
  <si>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</si>
  <si>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</si>
  <si>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</si>
  <si>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</si>
  <si>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</si>
  <si>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</si>
  <si>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</si>
  <si>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</si>
  <si>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</si>
  <si>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</si>
  <si>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</si>
  <si>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</si>
  <si>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</si>
  <si>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</si>
  <si>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</si>
  <si>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</si>
  <si>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</si>
  <si>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</si>
  <si>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</si>
  <si>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</si>
  <si>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</si>
  <si>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</si>
  <si>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</si>
  <si>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</si>
  <si>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</si>
  <si>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</si>
  <si>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</si>
  <si>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</si>
  <si>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</si>
  <si>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</si>
  <si>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</si>
  <si>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</si>
  <si>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</si>
  <si>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</si>
  <si>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</si>
  <si>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</si>
  <si>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</si>
  <si>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</si>
  <si>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</si>
  <si>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</si>
  <si>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</si>
  <si>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</si>
  <si>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</si>
  <si>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</si>
  <si>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</si>
  <si>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</si>
  <si>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</si>
  <si>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</si>
  <si>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</si>
  <si>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</si>
  <si>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</si>
  <si>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</si>
  <si>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</si>
  <si>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</si>
  <si>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</si>
  <si>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</si>
  <si>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</si>
  <si>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</si>
  <si>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</si>
  <si>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</si>
  <si>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</si>
  <si>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</si>
  <si>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</si>
  <si>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</si>
  <si>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</si>
  <si>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</si>
  <si>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</si>
  <si>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</si>
  <si>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</si>
  <si>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</si>
  <si>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</si>
  <si>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</si>
  <si>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</si>
  <si>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</si>
  <si>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</si>
  <si>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</si>
  <si>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</si>
  <si>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</si>
  <si>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</si>
  <si>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</si>
  <si>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</si>
  <si>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</si>
  <si>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</si>
  <si>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</si>
  <si>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</si>
  <si>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</si>
  <si>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</si>
  <si>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</si>
  <si>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</si>
  <si>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</si>
  <si>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</si>
  <si>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</si>
  <si>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</si>
  <si>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</si>
  <si>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</si>
  <si>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</si>
  <si>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</si>
  <si>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</si>
  <si>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</si>
  <si>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</si>
  <si>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</si>
  <si>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</si>
  <si>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</si>
  <si>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</si>
  <si>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</si>
  <si>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</si>
  <si>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</si>
  <si>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</si>
  <si>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</si>
  <si>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</si>
  <si>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</si>
  <si>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</si>
  <si>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</si>
  <si>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</si>
  <si>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</si>
  <si>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</si>
  <si>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</si>
  <si>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</si>
  <si>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</si>
  <si>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</si>
  <si>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</si>
  <si>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</si>
  <si>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</si>
  <si>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</si>
  <si>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</si>
  <si>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</si>
  <si>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</si>
  <si>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</si>
  <si>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</si>
  <si>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</si>
  <si>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</si>
  <si>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</si>
  <si>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</si>
  <si>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</si>
  <si>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</si>
  <si>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</si>
  <si>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</si>
  <si>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</si>
  <si>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</si>
  <si>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</si>
  <si>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</si>
  <si>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</si>
  <si>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</si>
  <si>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</si>
  <si>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</si>
  <si>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</si>
  <si>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</si>
  <si>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</si>
  <si>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</si>
  <si>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</si>
  <si>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</si>
  <si>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</si>
  <si>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</si>
  <si>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</si>
  <si>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</si>
  <si>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</si>
  <si>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</si>
  <si>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</si>
  <si>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</si>
  <si>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</si>
  <si>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</si>
  <si>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</si>
  <si>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</si>
  <si>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</si>
  <si>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</si>
  <si>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</si>
  <si>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</si>
  <si>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</si>
  <si>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</si>
  <si>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</si>
  <si>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</si>
  <si>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</si>
  <si>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</si>
  <si>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</si>
  <si>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</si>
  <si>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</si>
  <si>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</si>
  <si>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</si>
  <si>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</si>
  <si>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</si>
  <si>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</si>
  <si>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</si>
  <si>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</si>
  <si>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</si>
  <si>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</si>
  <si>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</si>
  <si>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</si>
  <si>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</si>
  <si>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</si>
  <si>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</si>
  <si>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</si>
  <si>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</si>
  <si>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</si>
  <si>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</si>
  <si>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</si>
  <si>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</si>
  <si>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</si>
  <si>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</si>
  <si>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</si>
  <si>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</si>
  <si>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</si>
  <si>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</si>
  <si>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</si>
  <si>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</si>
  <si>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</si>
  <si>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</si>
  <si>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</si>
  <si>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</si>
  <si>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</si>
  <si>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</si>
  <si>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</si>
  <si>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</si>
  <si>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</si>
  <si>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</si>
  <si>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</si>
  <si>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</si>
  <si>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</si>
  <si>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</si>
  <si>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</si>
  <si>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</si>
  <si>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</si>
  <si>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</si>
  <si>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</si>
  <si>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</si>
  <si>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</si>
  <si>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</si>
  <si>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</si>
  <si>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</si>
  <si>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</si>
  <si>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</si>
  <si>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</si>
  <si>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</si>
  <si>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</si>
  <si>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</si>
  <si>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</si>
  <si>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</si>
  <si>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</si>
  <si>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</si>
  <si>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</si>
  <si>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</si>
  <si>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</si>
  <si>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</si>
  <si>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</si>
  <si>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</si>
  <si>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</si>
  <si>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</si>
  <si>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</si>
  <si>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</si>
  <si>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</si>
  <si>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</si>
  <si>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</si>
  <si>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</si>
  <si>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</si>
  <si>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</si>
  <si>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</si>
  <si>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</si>
  <si>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</si>
  <si>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</si>
  <si>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</si>
  <si>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</si>
  <si>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</si>
  <si>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</si>
  <si>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</si>
  <si>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</si>
  <si>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</si>
  <si>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</si>
  <si>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</si>
  <si>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</si>
  <si>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</si>
  <si>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</si>
  <si>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</si>
  <si>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</si>
  <si>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</si>
  <si>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</si>
  <si>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</si>
  <si>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</si>
  <si>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</si>
  <si>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</si>
  <si>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</si>
  <si>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</si>
  <si>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</si>
  <si>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</si>
  <si>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</si>
  <si>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</si>
  <si>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</si>
  <si>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</si>
  <si>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</si>
  <si>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</si>
  <si>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</si>
  <si>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</si>
  <si>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</si>
  <si>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</si>
  <si>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</si>
  <si>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</si>
  <si>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</si>
  <si>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</si>
  <si>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</si>
  <si>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</si>
  <si>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</si>
  <si>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</si>
  <si>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</si>
  <si>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</si>
  <si>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</si>
  <si>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</si>
  <si>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</si>
  <si>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</si>
  <si>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</si>
  <si>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</si>
  <si>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</si>
  <si>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</si>
  <si>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</si>
  <si>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</si>
  <si>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</si>
  <si>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</si>
  <si>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</si>
  <si>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</si>
  <si>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</si>
  <si>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</si>
  <si>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</si>
  <si>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</si>
  <si>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</si>
  <si>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</si>
  <si>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</si>
  <si>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</si>
  <si>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</si>
  <si>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</si>
  <si>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</si>
  <si>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</si>
  <si>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</si>
  <si>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</si>
  <si>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</si>
  <si>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</si>
  <si>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</si>
  <si>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</si>
  <si>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</si>
  <si>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</si>
  <si>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</si>
  <si>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</si>
  <si>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</si>
  <si>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</si>
  <si>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</si>
  <si>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</si>
  <si>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</si>
  <si>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</si>
  <si>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</si>
  <si>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</si>
  <si>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</si>
  <si>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</si>
  <si>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</si>
  <si>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</si>
  <si>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</si>
  <si>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</si>
  <si>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</si>
  <si>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</si>
  <si>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</si>
  <si>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</si>
  <si>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</si>
  <si>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</si>
  <si>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</si>
  <si>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</si>
  <si>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</si>
  <si>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</si>
  <si>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</si>
  <si>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</si>
  <si>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</si>
  <si>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</si>
  <si>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</si>
  <si>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</si>
  <si>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</si>
  <si>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</si>
  <si>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</si>
  <si>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</si>
  <si>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</si>
  <si>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</si>
  <si>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</si>
  <si>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</si>
  <si>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</si>
  <si>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</si>
  <si>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</si>
  <si>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</si>
  <si>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</si>
  <si>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</si>
  <si>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</si>
  <si>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</si>
  <si>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</si>
  <si>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</si>
  <si>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</si>
  <si>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</si>
  <si>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</si>
  <si>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</si>
  <si>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</si>
  <si>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</si>
  <si>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</si>
  <si>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</si>
  <si>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</si>
  <si>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</si>
  <si>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</si>
  <si>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</si>
  <si>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</si>
  <si>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</si>
  <si>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</si>
  <si>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</si>
  <si>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</si>
  <si>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</si>
  <si>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</si>
  <si>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</si>
  <si>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</si>
  <si>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</si>
  <si>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</si>
  <si>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</si>
  <si>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</si>
  <si>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</si>
  <si>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</si>
  <si>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</si>
  <si>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</si>
  <si>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</si>
  <si>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</si>
  <si>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</si>
  <si>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</si>
  <si>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</si>
  <si>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</si>
  <si>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</si>
  <si>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</si>
  <si>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</si>
  <si>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</si>
  <si>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</si>
  <si>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</si>
  <si>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</si>
  <si>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</si>
  <si>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</si>
  <si>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</si>
  <si>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</si>
  <si>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</si>
  <si>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</si>
  <si>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</si>
  <si>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</si>
  <si>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</si>
  <si>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</si>
  <si>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</si>
  <si>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</si>
  <si>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</si>
  <si>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</si>
  <si>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</si>
  <si>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</si>
  <si>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</si>
  <si>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</si>
  <si>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</si>
  <si>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</si>
  <si>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</si>
  <si>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</si>
  <si>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</si>
  <si>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</si>
  <si>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</si>
  <si>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</si>
  <si>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</si>
  <si>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</si>
  <si>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</si>
  <si>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</si>
  <si>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</si>
  <si>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</si>
  <si>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</si>
  <si>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</si>
  <si>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</si>
  <si>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</si>
  <si>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</si>
  <si>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</si>
  <si>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</si>
  <si>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</si>
  <si>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</si>
  <si>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</si>
  <si>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</si>
  <si>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</si>
  <si>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</si>
  <si>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</si>
  <si>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</si>
  <si>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</si>
  <si>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</si>
  <si>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</si>
  <si>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</si>
  <si>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</si>
  <si>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</si>
  <si>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</si>
  <si>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</si>
  <si>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</si>
  <si>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</si>
  <si>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</si>
  <si>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</si>
  <si>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</si>
  <si>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</si>
  <si>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</si>
  <si>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</si>
  <si>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</si>
  <si>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</si>
  <si>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</si>
  <si>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</si>
  <si>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</si>
  <si>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</si>
  <si>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</si>
  <si>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</si>
  <si>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</si>
  <si>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</si>
  <si>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</si>
  <si>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</si>
  <si>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</si>
  <si>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</si>
  <si>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</si>
  <si>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</si>
  <si>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</si>
  <si>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</si>
  <si>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</si>
  <si>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</si>
  <si>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</si>
  <si>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</si>
  <si>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</si>
  <si>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</si>
  <si>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</si>
  <si>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</si>
  <si>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</si>
  <si>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</si>
  <si>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</si>
  <si>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</si>
  <si>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</si>
  <si>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</si>
  <si>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</si>
  <si>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</si>
  <si>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</si>
  <si>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</si>
  <si>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</si>
  <si>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</si>
  <si>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</si>
  <si>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</si>
  <si>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</si>
  <si>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</si>
  <si>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</si>
  <si>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</si>
  <si>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</si>
  <si>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</si>
  <si>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</si>
  <si>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</si>
  <si>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</si>
  <si>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</si>
  <si>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</si>
  <si>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</si>
  <si>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</si>
  <si>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</si>
  <si>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</si>
  <si>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</si>
  <si>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</si>
  <si>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</si>
  <si>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</si>
  <si>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</si>
  <si>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</si>
  <si>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</si>
  <si>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</si>
  <si>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</si>
  <si>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</si>
  <si>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</si>
  <si>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</si>
  <si>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</si>
  <si>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</si>
  <si>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</si>
  <si>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</si>
  <si>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</si>
  <si>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</si>
  <si>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</si>
  <si>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</si>
  <si>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</si>
  <si>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</si>
  <si>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</si>
  <si>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</si>
  <si>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</si>
  <si>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</si>
  <si>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</si>
  <si>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</si>
  <si>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</si>
  <si>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</si>
  <si>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</si>
  <si>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</si>
  <si>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</si>
  <si>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</si>
  <si>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</si>
  <si>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</si>
  <si>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</si>
  <si>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</si>
  <si>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</si>
  <si>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</si>
  <si>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</si>
  <si>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</si>
  <si>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</si>
  <si>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</si>
  <si>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</si>
  <si>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</si>
  <si>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</si>
  <si>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</si>
  <si>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</si>
  <si>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</si>
  <si>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</si>
  <si>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</si>
  <si>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</si>
  <si>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</si>
  <si>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</si>
  <si>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</si>
  <si>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</si>
  <si>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</si>
  <si>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</si>
  <si>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</si>
  <si>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</si>
  <si>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</si>
  <si>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</si>
  <si>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</si>
  <si>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</si>
  <si>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</si>
  <si>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</si>
  <si>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</si>
  <si>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</si>
  <si>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</si>
  <si>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</si>
  <si>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</si>
  <si>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</si>
  <si>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</si>
  <si>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</si>
  <si>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</si>
  <si>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</si>
  <si>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</si>
  <si>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</si>
  <si>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</si>
  <si>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</si>
  <si>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</si>
  <si>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</si>
  <si>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</si>
  <si>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</si>
  <si>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</si>
  <si>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</si>
  <si>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</si>
  <si>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</si>
  <si>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</si>
  <si>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</si>
  <si>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</si>
  <si>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</si>
  <si>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</si>
  <si>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</si>
  <si>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</si>
  <si>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</si>
  <si>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</si>
  <si>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</si>
  <si>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</si>
  <si>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</si>
  <si>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</si>
  <si>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</si>
  <si>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</si>
  <si>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</si>
  <si>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</si>
  <si>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</si>
  <si>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</si>
  <si>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</si>
  <si>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</si>
  <si>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</si>
  <si>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</si>
  <si>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</si>
  <si>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</si>
  <si>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</si>
  <si>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</si>
  <si>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</si>
  <si>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</si>
  <si>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</si>
  <si>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</si>
  <si>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</si>
  <si>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</si>
  <si>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</si>
  <si>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</si>
  <si>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</si>
  <si>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</si>
  <si>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</si>
  <si>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</si>
  <si>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</si>
  <si>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</si>
  <si>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</si>
  <si>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</si>
  <si>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</si>
  <si>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</si>
  <si>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</si>
  <si>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</si>
  <si>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</si>
  <si>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</si>
  <si>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</si>
  <si>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</si>
  <si>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</si>
  <si>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</si>
  <si>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</si>
  <si>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</si>
  <si>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</si>
  <si>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</si>
  <si>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</si>
  <si>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</si>
  <si>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</si>
  <si>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</si>
  <si>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</si>
  <si>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</si>
  <si>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</si>
  <si>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</si>
  <si>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</si>
  <si>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</si>
  <si>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</si>
  <si>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</si>
  <si>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</si>
  <si>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</si>
  <si>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</si>
  <si>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</si>
  <si>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</si>
  <si>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</si>
  <si>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</si>
  <si>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</si>
  <si>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</si>
  <si>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</si>
  <si>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</si>
  <si>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</si>
  <si>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</si>
  <si>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</si>
  <si>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</si>
  <si>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</si>
  <si>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</si>
  <si>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</si>
  <si>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</si>
  <si>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</si>
  <si>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</si>
  <si>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</si>
  <si>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</si>
  <si>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</si>
  <si>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</si>
  <si>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</si>
  <si>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</si>
  <si>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</si>
  <si>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</si>
  <si>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</si>
  <si>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</si>
  <si>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</si>
  <si>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</si>
  <si>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</si>
  <si>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</si>
  <si>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</si>
  <si>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</si>
  <si>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</si>
  <si>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</si>
  <si>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</si>
  <si>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</si>
  <si>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</si>
  <si>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</si>
  <si>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</si>
  <si>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</si>
  <si>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</si>
  <si>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</si>
  <si>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</si>
  <si>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</si>
  <si>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</si>
  <si>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</si>
  <si>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</si>
  <si>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</si>
  <si>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</si>
  <si>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</si>
  <si>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</si>
  <si>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</si>
  <si>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</si>
  <si>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</si>
  <si>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</si>
  <si>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</si>
  <si>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</si>
  <si>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</si>
  <si>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</si>
  <si>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</si>
  <si>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</si>
  <si>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</si>
  <si>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</si>
  <si>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</si>
  <si>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</si>
  <si>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</si>
  <si>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</si>
  <si>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</si>
  <si>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</si>
  <si>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</si>
  <si>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</si>
  <si>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</si>
  <si>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</si>
  <si>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</si>
  <si>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</si>
  <si>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</si>
  <si>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</si>
  <si>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</si>
  <si>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</si>
  <si>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</si>
  <si>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</si>
  <si>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</si>
  <si>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</si>
  <si>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</si>
  <si>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</si>
  <si>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</si>
  <si>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</si>
  <si>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</si>
  <si>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</si>
  <si>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</si>
  <si>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</si>
  <si>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</si>
  <si>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</si>
  <si>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</si>
  <si>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</si>
  <si>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</si>
  <si>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</si>
  <si>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</si>
  <si>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</si>
  <si>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</si>
  <si>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</si>
  <si>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</si>
  <si>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</si>
  <si>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</si>
  <si>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</si>
  <si>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</si>
  <si>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</si>
  <si>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</si>
  <si>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</si>
  <si>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</si>
  <si>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</si>
  <si>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</si>
  <si>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</si>
  <si>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</si>
  <si>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</si>
  <si>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</si>
  <si>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</si>
  <si>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</si>
  <si>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</si>
  <si>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</si>
  <si>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</si>
  <si>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</si>
  <si>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</si>
  <si>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</si>
  <si>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</si>
  <si>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</si>
  <si>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</si>
  <si>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</si>
  <si>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</si>
  <si>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</si>
  <si>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</si>
  <si>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</si>
  <si>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</si>
  <si>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</si>
  <si>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</si>
  <si>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</si>
  <si>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</si>
  <si>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</si>
  <si>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</si>
  <si>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</si>
  <si>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</si>
  <si>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</si>
  <si>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</si>
  <si>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</si>
  <si>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</si>
  <si>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</si>
  <si>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</si>
  <si>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</si>
  <si>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</si>
  <si>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</si>
  <si>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</si>
  <si>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</si>
  <si>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</si>
  <si>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</si>
  <si>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</si>
  <si>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</si>
  <si>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</si>
  <si>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</si>
  <si>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</si>
  <si>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</si>
  <si>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</si>
  <si>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</si>
  <si>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</si>
  <si>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</si>
  <si>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</si>
  <si>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</si>
  <si>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</si>
  <si>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</si>
  <si>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</si>
  <si>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</si>
  <si>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</si>
  <si>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</si>
  <si>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</si>
  <si>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</si>
  <si>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</si>
  <si>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</si>
  <si>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</si>
  <si>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</si>
  <si>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</si>
  <si>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</si>
  <si>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</si>
  <si>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</si>
  <si>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</si>
  <si>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</si>
  <si>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</si>
  <si>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</si>
  <si>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</si>
  <si>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</si>
  <si>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</si>
  <si>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</si>
  <si>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</si>
  <si>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</si>
  <si>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</si>
  <si>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</si>
  <si>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</si>
  <si>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</si>
  <si>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</si>
  <si>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</si>
  <si>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</si>
  <si>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</si>
  <si>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</si>
  <si>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</si>
  <si>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</si>
  <si>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</si>
  <si>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</si>
  <si>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</si>
  <si>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</si>
  <si>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</si>
  <si>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</si>
  <si>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</si>
  <si>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</si>
  <si>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</si>
  <si>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</si>
  <si>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</si>
  <si>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</si>
  <si>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</si>
  <si>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</si>
  <si>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</si>
  <si>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</si>
  <si>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</si>
  <si>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</si>
  <si>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</si>
  <si>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</si>
  <si>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</si>
  <si>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</si>
  <si>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</si>
  <si>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</si>
  <si>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</si>
  <si>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</si>
  <si>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</si>
  <si>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</si>
  <si>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</si>
  <si>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</si>
  <si>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</si>
  <si>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</si>
  <si>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</si>
  <si>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</si>
  <si>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</si>
  <si>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</si>
  <si>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</si>
  <si>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</si>
  <si>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</si>
  <si>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</si>
  <si>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</si>
  <si>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</si>
  <si>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</si>
  <si>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</si>
  <si>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</si>
  <si>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</si>
  <si>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</si>
  <si>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</si>
  <si>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</si>
  <si>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</si>
  <si>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</si>
  <si>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</si>
  <si>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</si>
  <si>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</si>
  <si>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</si>
  <si>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</si>
  <si>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</si>
  <si>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</si>
  <si>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</si>
  <si>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</si>
  <si>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</si>
  <si>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</si>
  <si>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</si>
  <si>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</si>
  <si>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</si>
  <si>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</si>
  <si>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</si>
  <si>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</si>
  <si>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</si>
  <si>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</si>
  <si>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</si>
  <si>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</si>
  <si>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</si>
  <si>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</si>
  <si>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</si>
  <si>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</si>
  <si>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</si>
  <si>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</si>
  <si>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</si>
  <si>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</si>
  <si>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</si>
  <si>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</si>
  <si>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</si>
  <si>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</si>
  <si>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</si>
  <si>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</si>
  <si>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</si>
  <si>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</si>
  <si>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</si>
  <si>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</si>
  <si>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</si>
  <si>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</si>
  <si>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</si>
  <si>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</si>
  <si>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</si>
  <si>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</si>
  <si>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</si>
  <si>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</si>
  <si>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</si>
  <si>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</si>
  <si>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</si>
  <si>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</si>
  <si>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</si>
  <si>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</si>
  <si>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</si>
  <si>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</si>
  <si>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</si>
  <si>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</si>
  <si>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</si>
  <si>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</si>
  <si>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</si>
  <si>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</si>
  <si>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</si>
  <si>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</si>
  <si>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</si>
  <si>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</si>
  <si>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</si>
  <si>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</si>
  <si>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</si>
  <si>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</si>
  <si>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</si>
  <si>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</si>
  <si>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</si>
  <si>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</si>
  <si>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</si>
  <si>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</si>
  <si>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</si>
  <si>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</si>
  <si>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</si>
  <si>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</si>
  <si>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</si>
  <si>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</si>
  <si>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</si>
  <si>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</si>
  <si>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</si>
  <si>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</si>
  <si>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</si>
  <si>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</si>
  <si>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</si>
  <si>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</si>
  <si>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</si>
  <si>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</si>
  <si>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</si>
  <si>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</si>
  <si>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</si>
  <si>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</si>
  <si>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</si>
  <si>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</si>
  <si>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</si>
  <si>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</si>
  <si>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</si>
  <si>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</si>
  <si>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</si>
  <si>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</si>
  <si>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</si>
  <si>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</si>
  <si>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</si>
  <si>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</si>
  <si>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</si>
  <si>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</si>
  <si>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</si>
  <si>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</si>
  <si>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</si>
  <si>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</si>
  <si>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</si>
  <si>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</si>
  <si>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</si>
  <si>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</si>
  <si>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</si>
  <si>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</si>
  <si>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</si>
  <si>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</si>
  <si>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</si>
  <si>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</si>
  <si>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</si>
  <si>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</si>
  <si>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</si>
  <si>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</si>
  <si>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</si>
  <si>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</si>
  <si>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</si>
  <si>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</si>
  <si>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</si>
  <si>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</si>
  <si>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</si>
  <si>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</si>
  <si>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</si>
  <si>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</si>
  <si>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</si>
  <si>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</si>
  <si>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</si>
  <si>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</si>
  <si>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</si>
  <si>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</si>
  <si>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</si>
  <si>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</si>
  <si>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</si>
  <si>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</si>
  <si>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</si>
  <si>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</si>
  <si>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</si>
  <si>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</si>
  <si>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</si>
  <si>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</si>
  <si>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</si>
  <si>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</si>
  <si>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</si>
  <si>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</si>
  <si>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</si>
  <si>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</si>
  <si>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</si>
  <si>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</si>
  <si>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</si>
  <si>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</si>
  <si>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</si>
  <si>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</si>
  <si>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</si>
  <si>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</si>
  <si>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</si>
  <si>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</si>
  <si>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</si>
  <si>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</si>
  <si>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</si>
  <si>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</si>
  <si>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</si>
  <si>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</si>
  <si>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</si>
  <si>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</si>
  <si>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</si>
  <si>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</si>
  <si>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</si>
  <si>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</si>
  <si>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</si>
  <si>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</si>
  <si>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</si>
  <si>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</si>
  <si>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</si>
  <si>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</si>
  <si>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</si>
  <si>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</si>
  <si>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</si>
  <si>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</si>
  <si>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</si>
  <si>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</si>
  <si>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</si>
  <si>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</si>
  <si>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</si>
  <si>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</si>
  <si>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</si>
  <si>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</si>
  <si>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</si>
  <si>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</si>
  <si>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</si>
  <si>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</si>
  <si>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</si>
  <si>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</si>
  <si>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</si>
  <si>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</si>
  <si>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</si>
  <si>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</si>
  <si>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</si>
  <si>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</si>
  <si>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</si>
  <si>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</si>
  <si>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</si>
  <si>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</si>
  <si>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</si>
  <si>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</si>
  <si>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</si>
  <si>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</si>
  <si>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</si>
  <si>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</si>
  <si>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</si>
  <si>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</si>
  <si>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</si>
  <si>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</si>
  <si>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</si>
  <si>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</si>
  <si>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</si>
  <si>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</si>
  <si>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</si>
  <si>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</si>
  <si>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</si>
  <si>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</si>
  <si>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</si>
  <si>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</si>
  <si>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</si>
  <si>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</si>
  <si>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</si>
  <si>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</si>
  <si>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</si>
  <si>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</si>
  <si>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</si>
  <si>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</si>
  <si>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</si>
  <si>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</si>
  <si>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</si>
  <si>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</si>
  <si>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</si>
  <si>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</si>
  <si>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</si>
  <si>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</si>
  <si>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</si>
  <si>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</si>
  <si>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</si>
  <si>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</si>
  <si>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</si>
  <si>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</si>
  <si>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</si>
  <si>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</si>
  <si>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</si>
  <si>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</si>
  <si>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</si>
  <si>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</si>
  <si>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</si>
  <si>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</si>
  <si>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</si>
  <si>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</si>
  <si>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</si>
  <si>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</si>
  <si>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</si>
  <si>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</si>
  <si>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</si>
  <si>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</si>
  <si>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</si>
  <si>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</si>
  <si>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</si>
  <si>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</si>
  <si>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</si>
  <si>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</si>
  <si>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</si>
  <si>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</si>
  <si>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</si>
  <si>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</si>
  <si>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</si>
  <si>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</si>
  <si>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</si>
  <si>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</si>
  <si>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</si>
  <si>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</si>
  <si>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</si>
  <si>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</si>
  <si>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</si>
  <si>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</si>
  <si>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</si>
  <si>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</si>
  <si>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</si>
  <si>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</si>
  <si>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</si>
  <si>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</si>
  <si>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</si>
  <si>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</si>
  <si>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</si>
  <si>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</si>
  <si>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</si>
  <si>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</si>
  <si>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</si>
  <si>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</si>
  <si>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</si>
  <si>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</si>
  <si>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</si>
  <si>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</si>
  <si>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</si>
  <si>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</si>
  <si>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</si>
  <si>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</si>
  <si>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</si>
  <si>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</si>
  <si>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</si>
  <si>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</si>
  <si>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</si>
  <si>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</si>
  <si>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</si>
  <si>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</si>
  <si>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</si>
  <si>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</si>
  <si>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</si>
  <si>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</si>
  <si>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</si>
  <si>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</si>
  <si>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</si>
  <si>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</si>
  <si>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</si>
  <si>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</si>
  <si>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</si>
  <si>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</si>
  <si>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</si>
  <si>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</si>
  <si>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</si>
  <si>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</si>
  <si>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</si>
  <si>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</si>
  <si>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</si>
  <si>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</si>
  <si>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</si>
  <si>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</si>
  <si>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</si>
  <si>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</si>
  <si>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</si>
  <si>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</si>
  <si>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</si>
  <si>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</si>
  <si>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</si>
  <si>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</si>
  <si>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</si>
  <si>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</si>
  <si>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</si>
  <si>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</si>
  <si>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</si>
  <si>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</si>
  <si>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</si>
  <si>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</si>
  <si>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</si>
  <si>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</si>
  <si>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</si>
  <si>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</si>
  <si>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</si>
  <si>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</si>
  <si>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</si>
  <si>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</si>
  <si>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</si>
  <si>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</si>
  <si>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</si>
  <si>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</si>
  <si>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</si>
  <si>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</si>
  <si>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</si>
  <si>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</si>
  <si>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</si>
  <si>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</si>
  <si>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</si>
  <si>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</si>
  <si>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</si>
  <si>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</si>
  <si>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</si>
  <si>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</si>
  <si>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</si>
  <si>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</si>
  <si>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</si>
  <si>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</si>
  <si>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</si>
  <si>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</si>
  <si>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</si>
  <si>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</si>
  <si>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</si>
  <si>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</si>
  <si>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</si>
  <si>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</si>
  <si>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</si>
  <si>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</si>
  <si>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</si>
  <si>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</si>
  <si>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</si>
  <si>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</si>
  <si>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</si>
  <si>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</si>
  <si>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</si>
  <si>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</si>
  <si>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</si>
  <si>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</si>
  <si>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</si>
  <si>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</si>
  <si>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</si>
  <si>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</si>
  <si>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</si>
  <si>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</si>
  <si>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</si>
  <si>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</si>
  <si>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</si>
  <si>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</si>
  <si>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</si>
  <si>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</si>
  <si>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</si>
  <si>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</si>
  <si>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</si>
  <si>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</si>
  <si>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</si>
  <si>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</si>
  <si>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</si>
  <si>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</si>
  <si>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</si>
  <si>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</si>
  <si>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</si>
  <si>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</si>
  <si>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</si>
  <si>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</si>
  <si>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</si>
  <si>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</si>
  <si>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</si>
  <si>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</si>
  <si>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</si>
  <si>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</si>
  <si>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</si>
  <si>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</si>
  <si>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</si>
  <si>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</si>
  <si>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</si>
  <si>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</si>
  <si>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</si>
  <si>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</si>
  <si>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</si>
  <si>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</si>
  <si>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</si>
  <si>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</si>
  <si>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</si>
  <si>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</si>
  <si>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</si>
  <si>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</si>
  <si>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</si>
  <si>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</si>
  <si>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</si>
  <si>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</si>
  <si>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</si>
  <si>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</si>
  <si>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</si>
  <si>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</si>
  <si>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</si>
  <si>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</si>
  <si>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</si>
  <si>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</si>
  <si>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</si>
  <si>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</si>
  <si>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</si>
  <si>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</si>
  <si>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</si>
  <si>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</si>
  <si>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</si>
  <si>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</si>
  <si>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</si>
  <si>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</si>
  <si>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</si>
  <si>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</si>
  <si>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</si>
  <si>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</si>
  <si>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</si>
  <si>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</si>
  <si>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</si>
  <si>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</si>
  <si>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</si>
  <si>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</si>
  <si>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</si>
  <si>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</si>
  <si>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</si>
  <si>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</si>
  <si>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</si>
  <si>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</si>
  <si>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</si>
  <si>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</si>
  <si>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</si>
  <si>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</si>
  <si>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</si>
  <si>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</si>
  <si>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</si>
  <si>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</si>
  <si>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</si>
  <si>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</si>
  <si>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</si>
  <si>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</si>
  <si>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</si>
  <si>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</si>
  <si>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</si>
  <si>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</si>
  <si>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</si>
  <si>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</si>
  <si>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</si>
  <si>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</si>
  <si>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</si>
  <si>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</si>
  <si>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</si>
  <si>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</si>
  <si>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</si>
  <si>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</si>
  <si>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</si>
  <si>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</si>
  <si>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</si>
  <si>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</si>
  <si>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</si>
  <si>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</si>
  <si>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</si>
  <si>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</si>
  <si>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</si>
  <si>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</si>
  <si>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</si>
  <si>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</si>
  <si>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</si>
  <si>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</si>
  <si>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</si>
  <si>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</si>
  <si>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</si>
  <si>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</si>
  <si>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</si>
  <si>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</si>
  <si>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</si>
  <si>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</si>
  <si>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</si>
  <si>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</si>
  <si>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</si>
  <si>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</si>
  <si>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</si>
  <si>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</si>
  <si>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</si>
  <si>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</si>
  <si>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</si>
  <si>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</si>
  <si>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</si>
  <si>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</si>
  <si>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</si>
  <si>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</si>
  <si>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</si>
  <si>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</si>
  <si>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</si>
  <si>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</si>
  <si>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</si>
  <si>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</si>
  <si>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</si>
  <si>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</si>
  <si>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</si>
  <si>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</si>
  <si>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</si>
  <si>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</si>
  <si>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</si>
  <si>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</si>
  <si>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</si>
  <si>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</si>
  <si>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</si>
  <si>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</si>
  <si>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</si>
  <si>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</si>
  <si>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</si>
  <si>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</si>
  <si>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</si>
  <si>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</si>
  <si>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</si>
  <si>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</si>
  <si>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</si>
  <si>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</si>
  <si>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</si>
  <si>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</si>
  <si>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</si>
  <si>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</si>
  <si>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</si>
  <si>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</si>
  <si>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</si>
  <si>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</si>
  <si>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</si>
  <si>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</si>
  <si>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</si>
  <si>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</si>
  <si>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</si>
  <si>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</si>
  <si>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</si>
  <si>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</si>
  <si>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</si>
  <si>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</si>
  <si>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</si>
  <si>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</si>
  <si>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</si>
  <si>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</si>
  <si>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</si>
  <si>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</si>
  <si>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</si>
  <si>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</si>
  <si>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</si>
  <si>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</si>
  <si>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</si>
  <si>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</si>
  <si>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</si>
  <si>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</si>
  <si>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</si>
  <si>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</si>
  <si>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</si>
  <si>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</si>
  <si>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</si>
  <si>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</si>
  <si>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</si>
  <si>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</si>
  <si>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</si>
  <si>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</si>
  <si>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</si>
  <si>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</si>
  <si>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</si>
  <si>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</si>
  <si>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</si>
  <si>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</si>
  <si>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</si>
  <si>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</si>
  <si>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</si>
  <si>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</si>
  <si>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</si>
  <si>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</si>
  <si>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</si>
  <si>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</si>
  <si>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</si>
  <si>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</si>
  <si>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</si>
  <si>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</si>
  <si>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</si>
  <si>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</si>
  <si>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</si>
  <si>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</si>
  <si>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</si>
  <si>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</si>
  <si>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</si>
  <si>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</si>
  <si>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</si>
  <si>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</si>
  <si>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</si>
  <si>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</si>
  <si>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</si>
  <si>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</si>
  <si>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</si>
  <si>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</si>
  <si>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</si>
  <si>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</si>
  <si>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</si>
  <si>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</si>
  <si>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</si>
  <si>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</si>
  <si>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</si>
  <si>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</si>
  <si>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</si>
  <si>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</si>
  <si>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</si>
  <si>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</si>
  <si>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</si>
  <si>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</si>
  <si>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</si>
  <si>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</si>
  <si>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</si>
  <si>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</si>
  <si>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</si>
  <si>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</si>
  <si>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</si>
  <si>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</si>
  <si>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</si>
  <si>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</si>
  <si>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</si>
  <si>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</si>
  <si>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</si>
  <si>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</si>
  <si>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</si>
  <si>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</si>
  <si>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</si>
  <si>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</si>
  <si>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</si>
  <si>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</si>
  <si>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</si>
  <si>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</si>
  <si>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</si>
  <si>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</si>
  <si>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</si>
  <si>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</si>
  <si>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</si>
  <si>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</si>
  <si>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</si>
  <si>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</si>
  <si>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</si>
  <si>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</si>
  <si>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</si>
  <si>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</si>
  <si>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</si>
  <si>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</si>
  <si>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</si>
  <si>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</si>
  <si>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</si>
  <si>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</si>
  <si>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</si>
  <si>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</si>
  <si>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</si>
  <si>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</si>
  <si>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</si>
  <si>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</si>
  <si>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</si>
  <si>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</si>
  <si>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</si>
  <si>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</si>
  <si>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</si>
  <si>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</si>
  <si>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</si>
  <si>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</si>
  <si>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</si>
  <si>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</si>
  <si>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</si>
  <si>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</si>
  <si>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</si>
  <si>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</si>
  <si>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</si>
  <si>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</si>
  <si>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</si>
  <si>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</si>
  <si>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</si>
  <si>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</si>
  <si>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</si>
  <si>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</si>
  <si>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</si>
  <si>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</si>
  <si>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</si>
  <si>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</si>
  <si>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</si>
  <si>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</si>
  <si>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</si>
  <si>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</si>
  <si>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</si>
  <si>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</si>
  <si>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</si>
  <si>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</si>
  <si>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</si>
  <si>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</si>
  <si>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</si>
  <si>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</si>
  <si>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</si>
  <si>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</si>
  <si>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</si>
  <si>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</si>
  <si>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</si>
  <si>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</si>
  <si>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</si>
  <si>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</si>
  <si>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</si>
  <si>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</si>
  <si>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</si>
  <si>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</si>
  <si>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</si>
  <si>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</si>
  <si>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</si>
  <si>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</si>
  <si>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</si>
  <si>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</si>
  <si>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</si>
  <si>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</si>
  <si>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</si>
  <si>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</si>
  <si>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</si>
  <si>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</si>
  <si>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</si>
  <si>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</si>
  <si>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</si>
  <si>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</si>
  <si>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</si>
  <si>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</si>
  <si>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</si>
  <si>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</si>
  <si>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</si>
  <si>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</si>
  <si>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</si>
  <si>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</si>
  <si>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</si>
  <si>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</si>
  <si>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</si>
  <si>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</si>
  <si>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</si>
  <si>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</si>
  <si>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</si>
  <si>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</si>
  <si>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</si>
  <si>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</si>
  <si>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</si>
  <si>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</si>
  <si>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</si>
  <si>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</si>
  <si>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</si>
  <si>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</si>
  <si>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</si>
  <si>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</si>
  <si>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</si>
  <si>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</si>
  <si>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</si>
  <si>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</si>
  <si>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</si>
  <si>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</si>
  <si>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</si>
  <si>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</si>
  <si>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</si>
  <si>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</si>
  <si>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</si>
  <si>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</si>
  <si>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</si>
  <si>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</si>
  <si>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</si>
  <si>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</si>
  <si>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</si>
  <si>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</si>
  <si>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</si>
  <si>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</si>
  <si>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</si>
  <si>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</si>
  <si>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</si>
  <si>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</si>
  <si>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</si>
  <si>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</si>
  <si>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</si>
  <si>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</si>
  <si>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</si>
  <si>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</si>
  <si>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</si>
  <si>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</si>
  <si>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</si>
  <si>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</si>
  <si>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</si>
  <si>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</si>
  <si>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</si>
  <si>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</si>
  <si>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</si>
  <si>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</si>
  <si>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</si>
  <si>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</si>
  <si>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</si>
  <si>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</si>
  <si>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</si>
  <si>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</si>
  <si>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</si>
  <si>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</si>
  <si>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</si>
  <si>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</si>
  <si>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</si>
  <si>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</si>
  <si>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</si>
  <si>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</si>
  <si>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</si>
  <si>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</si>
  <si>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</si>
  <si>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</si>
  <si>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</si>
  <si>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</si>
  <si>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</si>
  <si>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</si>
  <si>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</si>
  <si>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</si>
  <si>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</si>
  <si>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</si>
  <si>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</si>
  <si>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</si>
  <si>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</si>
  <si>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</si>
  <si>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</si>
  <si>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</si>
  <si>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</si>
  <si>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</si>
  <si>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</si>
  <si>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</si>
  <si>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</si>
  <si>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</si>
  <si>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</si>
  <si>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</si>
  <si>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</si>
  <si>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</si>
  <si>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</si>
  <si>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</si>
  <si>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</si>
  <si>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</si>
  <si>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</si>
  <si>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</si>
  <si>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</si>
  <si>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</si>
  <si>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</si>
  <si>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</si>
  <si>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</si>
  <si>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</si>
  <si>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</si>
  <si>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</si>
  <si>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</si>
  <si>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</si>
  <si>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</si>
  <si>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</si>
  <si>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</si>
  <si>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</si>
  <si>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</si>
  <si>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</si>
  <si>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</si>
  <si>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</si>
  <si>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</si>
  <si>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</si>
  <si>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</si>
  <si>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</si>
  <si>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</si>
  <si>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</si>
  <si>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</si>
  <si>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</si>
  <si>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</si>
  <si>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</si>
  <si>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</si>
  <si>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</si>
  <si>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</si>
  <si>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</si>
  <si>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</si>
  <si>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</si>
  <si>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</si>
  <si>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</si>
  <si>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</si>
  <si>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</si>
  <si>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</si>
  <si>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</si>
  <si>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</si>
  <si>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</si>
  <si>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</si>
  <si>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</si>
  <si>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</si>
  <si>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</si>
  <si>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</si>
  <si>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</si>
  <si>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</si>
  <si>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</si>
  <si>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</si>
  <si>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</si>
  <si>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</si>
  <si>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</si>
  <si>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</si>
  <si>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</si>
  <si>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</si>
  <si>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</si>
  <si>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</si>
  <si>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</si>
  <si>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</si>
  <si>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</si>
  <si>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</si>
  <si>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</si>
  <si>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</si>
  <si>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</si>
  <si>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</si>
  <si>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</si>
  <si>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</si>
  <si>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</si>
  <si>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</si>
  <si>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</si>
  <si>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</si>
  <si>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</si>
  <si>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</si>
  <si>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</si>
  <si>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</si>
  <si>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</si>
  <si>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</si>
  <si>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</si>
  <si>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</si>
  <si>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</si>
  <si>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</si>
  <si>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</si>
  <si>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</si>
  <si>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</si>
  <si>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</si>
  <si>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</si>
  <si>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</si>
  <si>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</si>
  <si>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</si>
  <si>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</si>
  <si>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</si>
  <si>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</si>
  <si>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</si>
  <si>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</si>
  <si>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</si>
  <si>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</si>
  <si>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</si>
  <si>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</si>
  <si>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</si>
  <si>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</si>
  <si>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</si>
  <si>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</si>
  <si>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</si>
  <si>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</si>
  <si>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</si>
  <si>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</si>
  <si>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</si>
  <si>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</si>
  <si>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</si>
  <si>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</si>
  <si>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</si>
  <si>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</si>
  <si>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</si>
  <si>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</si>
  <si>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</si>
  <si>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</si>
  <si>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</si>
  <si>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</si>
  <si>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</si>
  <si>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</si>
  <si>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</si>
  <si>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</si>
  <si>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</si>
  <si>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</si>
  <si>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</si>
  <si>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</si>
  <si>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</si>
  <si>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</si>
  <si>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</si>
  <si>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</si>
  <si>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</si>
  <si>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</si>
  <si>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</si>
  <si>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</si>
  <si>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</si>
  <si>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</si>
  <si>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</si>
  <si>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</si>
  <si>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</si>
  <si>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</si>
  <si>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</si>
  <si>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</si>
  <si>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</si>
  <si>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</si>
  <si>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</si>
  <si>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</si>
  <si>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</si>
  <si>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</si>
  <si>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</si>
  <si>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</si>
  <si>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</si>
  <si>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</si>
  <si>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</si>
  <si>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</si>
  <si>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</si>
  <si>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</si>
  <si>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</si>
  <si>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</si>
  <si>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</si>
  <si>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</si>
  <si>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</si>
  <si>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</si>
  <si>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</si>
  <si>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</si>
  <si>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</si>
  <si>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</si>
  <si>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</si>
  <si>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</si>
  <si>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</si>
  <si>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</si>
  <si>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</si>
  <si>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</si>
  <si>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</si>
  <si>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</si>
  <si>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</si>
  <si>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</si>
  <si>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</si>
  <si>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</si>
  <si>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</si>
  <si>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</si>
  <si>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</si>
  <si>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</si>
  <si>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</si>
  <si>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</si>
  <si>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</si>
  <si>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</si>
  <si>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</si>
  <si>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</si>
  <si>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</si>
  <si>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</si>
  <si>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</si>
  <si>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</si>
  <si>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</si>
  <si>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</si>
  <si>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</si>
  <si>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</si>
  <si>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</si>
  <si>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</si>
  <si>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</si>
  <si>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</si>
  <si>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</si>
  <si>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</si>
  <si>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</si>
  <si>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</si>
  <si>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</si>
  <si>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</si>
  <si>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</si>
  <si>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</si>
  <si>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</si>
  <si>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</si>
  <si>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</si>
  <si>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</si>
  <si>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</si>
  <si>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</si>
  <si>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</si>
  <si>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</si>
  <si>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</si>
  <si>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</si>
  <si>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</si>
  <si>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</si>
  <si>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</si>
  <si>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</si>
  <si>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</si>
  <si>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</si>
  <si>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</si>
  <si>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</si>
  <si>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</si>
  <si>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</si>
  <si>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</si>
  <si>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</si>
  <si>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</si>
  <si>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</si>
  <si>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</si>
  <si>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</si>
  <si>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</si>
  <si>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</si>
  <si>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</si>
  <si>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</si>
  <si>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</si>
  <si>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</si>
  <si>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</si>
  <si>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</si>
  <si>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</si>
  <si>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</si>
  <si>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</si>
  <si>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</si>
  <si>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</si>
  <si>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</si>
  <si>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</si>
  <si>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</si>
  <si>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</si>
  <si>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</si>
  <si>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</si>
  <si>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</si>
  <si>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</si>
  <si>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</si>
  <si>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</si>
  <si>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</si>
  <si>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</si>
  <si>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</si>
  <si>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</si>
  <si>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</si>
  <si>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</si>
  <si>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</si>
  <si>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</si>
  <si>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</si>
  <si>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</si>
  <si>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</si>
  <si>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</si>
  <si>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</si>
  <si>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</si>
  <si>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</si>
  <si>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</si>
  <si>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</si>
  <si>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</si>
  <si>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</si>
  <si>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</si>
  <si>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</si>
  <si>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</si>
  <si>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</si>
  <si>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</si>
  <si>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</si>
  <si>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</si>
  <si>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</si>
  <si>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</si>
  <si>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</si>
  <si>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</si>
  <si>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</si>
  <si>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</si>
  <si>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</si>
  <si>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</si>
  <si>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</si>
  <si>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</si>
  <si>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</si>
  <si>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</si>
  <si>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</si>
  <si>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</si>
  <si>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</si>
  <si>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</si>
  <si>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</si>
  <si>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</si>
  <si>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</si>
  <si>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</si>
  <si>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</si>
  <si>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</si>
  <si>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</si>
  <si>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</si>
  <si>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</si>
  <si>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</si>
  <si>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</si>
  <si>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</si>
  <si>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</si>
  <si>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</si>
  <si>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</si>
  <si>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</si>
  <si>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</si>
  <si>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</si>
  <si>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</si>
  <si>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</si>
  <si>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</si>
  <si>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</si>
  <si>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</si>
  <si>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</si>
  <si>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</si>
  <si>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</si>
  <si>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</si>
  <si>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</si>
  <si>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</si>
  <si>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</si>
  <si>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</si>
  <si>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</si>
  <si>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</si>
  <si>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</si>
  <si>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</si>
  <si>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</si>
  <si>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</si>
  <si>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</si>
  <si>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</si>
  <si>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</si>
  <si>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</si>
  <si>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</si>
  <si>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</si>
  <si>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</si>
  <si>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</si>
  <si>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</si>
  <si>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</si>
  <si>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</si>
  <si>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</si>
  <si>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</si>
  <si>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</si>
  <si>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</si>
  <si>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</si>
  <si>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</si>
  <si>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</si>
  <si>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</si>
  <si>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</si>
  <si>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</si>
  <si>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</si>
  <si>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</si>
  <si>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</si>
  <si>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</si>
  <si>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</si>
  <si>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</si>
  <si>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</si>
  <si>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</si>
  <si>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</si>
  <si>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</si>
  <si>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</si>
  <si>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</si>
  <si>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</si>
  <si>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</si>
  <si>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</si>
  <si>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</si>
  <si>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</si>
  <si>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</si>
  <si>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</si>
  <si>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</si>
  <si>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</si>
  <si>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</si>
  <si>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</si>
  <si>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</si>
  <si>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</si>
  <si>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</si>
  <si>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</si>
  <si>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</si>
  <si>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</si>
  <si>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</si>
  <si>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</si>
  <si>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</si>
  <si>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</si>
  <si>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</si>
  <si>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</si>
  <si>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</si>
  <si>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</si>
  <si>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</si>
  <si>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</si>
  <si>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</si>
  <si>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</si>
  <si>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</si>
  <si>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</si>
  <si>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</si>
  <si>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</si>
  <si>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</si>
  <si>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</si>
  <si>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</si>
  <si>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</si>
  <si>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</si>
  <si>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</si>
  <si>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</si>
  <si>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</si>
  <si>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</si>
  <si>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</si>
  <si>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</si>
  <si>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</si>
  <si>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</si>
  <si>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</si>
  <si>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</si>
  <si>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</si>
  <si>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</si>
  <si>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</si>
  <si>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</si>
  <si>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</si>
  <si>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</si>
  <si>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</si>
  <si>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</si>
  <si>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</si>
  <si>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</si>
  <si>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</si>
  <si>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</si>
  <si>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</si>
  <si>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</si>
  <si>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</si>
  <si>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</si>
  <si>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</si>
  <si>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</si>
  <si>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</si>
  <si>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</si>
  <si>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</si>
  <si>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</si>
  <si>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</si>
  <si>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</si>
  <si>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</si>
  <si>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</si>
  <si>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</si>
  <si>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</si>
  <si>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</si>
  <si>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</si>
  <si>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</si>
  <si>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</si>
  <si>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</si>
  <si>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</si>
  <si>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</si>
  <si>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</si>
  <si>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</si>
  <si>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</si>
  <si>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</si>
  <si>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</si>
  <si>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</si>
  <si>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</si>
  <si>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</si>
  <si>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</si>
  <si>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</si>
  <si>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</si>
  <si>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</si>
  <si>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</si>
  <si>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</si>
  <si>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</si>
  <si>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</si>
  <si>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</si>
  <si>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</si>
  <si>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</si>
  <si>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</si>
  <si>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</si>
  <si>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</si>
  <si>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</si>
  <si>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</si>
  <si>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</si>
  <si>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</si>
  <si>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</si>
  <si>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</si>
  <si>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</si>
  <si>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</si>
  <si>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</si>
  <si>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</si>
  <si>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</si>
  <si>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</si>
  <si>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</si>
  <si>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</si>
  <si>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</si>
  <si>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</si>
  <si>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</si>
  <si>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</si>
  <si>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</si>
  <si>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</si>
  <si>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</si>
  <si>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</si>
  <si>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</si>
  <si>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</si>
  <si>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</si>
  <si>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</si>
  <si>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</si>
  <si>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</si>
  <si>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</si>
  <si>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</si>
  <si>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</si>
  <si>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</si>
  <si>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</si>
  <si>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</si>
  <si>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</si>
  <si>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</si>
  <si>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</si>
  <si>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</si>
  <si>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</si>
  <si>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</si>
  <si>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</si>
  <si>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</si>
  <si>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</si>
  <si>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</si>
  <si>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</si>
  <si>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</si>
  <si>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</si>
  <si>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</si>
  <si>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</si>
  <si>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</si>
  <si>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</si>
  <si>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</si>
  <si>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</si>
  <si>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</si>
  <si>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</si>
  <si>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</si>
  <si>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</si>
  <si>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</si>
  <si>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</si>
  <si>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</si>
  <si>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</si>
  <si>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</si>
  <si>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</si>
  <si>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</si>
  <si>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</si>
  <si>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</si>
  <si>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</si>
  <si>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</si>
  <si>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</si>
  <si>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</si>
  <si>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</si>
  <si>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</si>
  <si>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</si>
  <si>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</si>
  <si>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</si>
  <si>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</si>
  <si>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</si>
  <si>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</si>
  <si>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</si>
  <si>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</si>
  <si>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</si>
  <si>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</si>
  <si>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</si>
  <si>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</si>
  <si>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</si>
  <si>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</si>
  <si>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</si>
  <si>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</si>
  <si>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</si>
  <si>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</si>
  <si>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</si>
  <si>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</si>
  <si>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</si>
  <si>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</si>
  <si>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</si>
  <si>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</si>
  <si>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</si>
  <si>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</si>
  <si>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</si>
  <si>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</si>
  <si>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</si>
  <si>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</si>
  <si>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</si>
  <si>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</si>
  <si>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</si>
  <si>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</si>
  <si>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</si>
  <si>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</si>
  <si>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</si>
  <si>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</si>
  <si>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</si>
  <si>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</si>
  <si>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</si>
  <si>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</si>
  <si>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</si>
  <si>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</si>
  <si>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</si>
  <si>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</si>
  <si>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</si>
  <si>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</si>
  <si>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</si>
  <si>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</si>
  <si>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</si>
  <si>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</si>
  <si>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</si>
  <si>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</si>
  <si>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</si>
  <si>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</si>
  <si>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</si>
  <si>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</si>
  <si>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</si>
  <si>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</si>
  <si>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</si>
  <si>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</si>
  <si>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</si>
  <si>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</si>
  <si>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</si>
  <si>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</si>
  <si>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</si>
  <si>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</si>
  <si>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</si>
  <si>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</si>
  <si>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</si>
  <si>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</si>
  <si>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</si>
  <si>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</si>
  <si>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</si>
  <si>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</si>
  <si>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</si>
  <si>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</si>
  <si>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</si>
  <si>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</si>
  <si>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</si>
  <si>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</si>
  <si>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</si>
  <si>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</si>
  <si>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</si>
  <si>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</si>
  <si>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</si>
  <si>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</si>
  <si>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</si>
  <si>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</si>
  <si>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</si>
  <si>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</si>
  <si>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</si>
  <si>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</si>
  <si>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</si>
  <si>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</si>
  <si>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</si>
  <si>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</si>
  <si>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</si>
  <si>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</si>
  <si>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</si>
  <si>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</si>
  <si>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</si>
  <si>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</si>
  <si>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</si>
  <si>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</si>
  <si>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</si>
  <si>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</si>
  <si>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</si>
  <si>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</si>
  <si>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</si>
  <si>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</si>
  <si>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</si>
  <si>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</si>
  <si>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</si>
  <si>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</si>
  <si>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</si>
  <si>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</si>
  <si>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</si>
  <si>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</si>
  <si>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</si>
  <si>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</si>
  <si>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</si>
  <si>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</si>
  <si>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</si>
  <si>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</si>
  <si>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</si>
  <si>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</si>
  <si>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</si>
  <si>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</si>
  <si>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</si>
  <si>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</si>
  <si>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</si>
  <si>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</si>
  <si>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</si>
  <si>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</si>
  <si>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</si>
  <si>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</si>
  <si>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</si>
  <si>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</si>
  <si>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</si>
  <si>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</si>
  <si>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</si>
  <si>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</si>
  <si>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</si>
  <si>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</si>
  <si>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</si>
  <si>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</si>
  <si>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</si>
  <si>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</si>
  <si>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</si>
  <si>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</si>
  <si>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</si>
  <si>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</si>
  <si>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</si>
  <si>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</si>
  <si>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</si>
  <si>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</si>
  <si>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</si>
  <si>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</si>
  <si>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</si>
  <si>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</si>
  <si>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</si>
  <si>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</si>
  <si>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</si>
  <si>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</si>
  <si>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</si>
  <si>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</si>
  <si>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</si>
  <si>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</si>
  <si>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</si>
  <si>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</si>
  <si>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</si>
  <si>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</si>
  <si>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</si>
  <si>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</si>
  <si>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</si>
  <si>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</si>
  <si>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</si>
  <si>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</si>
  <si>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</si>
  <si>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</si>
  <si>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</si>
  <si>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</si>
  <si>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</si>
  <si>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</si>
  <si>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</si>
  <si>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</si>
  <si>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</si>
  <si>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</si>
  <si>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</si>
  <si>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</si>
  <si>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</si>
  <si>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</si>
  <si>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</si>
  <si>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</si>
  <si>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</si>
  <si>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</si>
  <si>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</si>
  <si>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</si>
  <si>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</si>
  <si>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</si>
  <si>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</si>
  <si>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</si>
  <si>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</si>
  <si>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</si>
  <si>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</si>
  <si>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</si>
  <si>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</si>
  <si>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</si>
  <si>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</si>
  <si>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</si>
  <si>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</si>
  <si>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</si>
  <si>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</si>
  <si>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</si>
  <si>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</si>
  <si>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</si>
  <si>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</si>
  <si>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</si>
  <si>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</si>
  <si>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</si>
  <si>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</si>
  <si>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</si>
  <si>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</si>
  <si>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</si>
  <si>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</si>
  <si>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</si>
  <si>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</si>
  <si>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</si>
  <si>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</si>
  <si>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</si>
  <si>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</si>
  <si>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</si>
  <si>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</si>
  <si>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</si>
  <si>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</si>
  <si>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</si>
  <si>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</si>
  <si>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</si>
  <si>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</si>
  <si>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</si>
  <si>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</si>
  <si>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</si>
  <si>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</si>
  <si>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</si>
  <si>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</si>
  <si>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</si>
  <si>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</si>
  <si>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</si>
  <si>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</si>
  <si>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</si>
  <si>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</si>
  <si>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</si>
  <si>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</si>
  <si>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</si>
  <si>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</si>
  <si>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</si>
  <si>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</si>
  <si>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</si>
  <si>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</si>
  <si>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</si>
  <si>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</si>
  <si>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</si>
  <si>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</si>
  <si>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</si>
  <si>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</si>
  <si>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</si>
  <si>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</si>
  <si>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</si>
  <si>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</si>
  <si>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</si>
  <si>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</si>
  <si>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</si>
  <si>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</si>
  <si>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</si>
  <si>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</si>
  <si>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</si>
  <si>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</si>
  <si>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</si>
  <si>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</si>
  <si>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</si>
  <si>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</si>
  <si>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</si>
  <si>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</si>
  <si>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</si>
  <si>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</si>
  <si>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</si>
  <si>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</si>
  <si>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</si>
  <si>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</si>
  <si>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</si>
  <si>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</si>
  <si>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</si>
  <si>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</si>
  <si>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</si>
  <si>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</si>
  <si>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</si>
  <si>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</si>
  <si>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</si>
  <si>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</si>
  <si>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</si>
  <si>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</si>
  <si>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</si>
  <si>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</si>
  <si>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</si>
  <si>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</si>
  <si>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</si>
  <si>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</si>
  <si>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</si>
  <si>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</si>
  <si>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</si>
  <si>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</si>
  <si>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</si>
  <si>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</si>
  <si>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</si>
  <si>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</si>
  <si>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</si>
  <si>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</si>
  <si>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</si>
  <si>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</si>
  <si>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</si>
  <si>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</si>
  <si>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</si>
  <si>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</si>
  <si>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</si>
  <si>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</si>
  <si>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</si>
  <si>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</si>
  <si>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</si>
  <si>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</si>
  <si>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</si>
  <si>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</si>
  <si>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</si>
  <si>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</si>
  <si>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</si>
  <si>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</si>
  <si>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</si>
  <si>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</si>
  <si>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</si>
  <si>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</si>
  <si>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</si>
  <si>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</si>
  <si>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</si>
  <si>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</si>
  <si>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</si>
  <si>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</si>
  <si>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</si>
  <si>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</si>
  <si>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</si>
  <si>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</si>
  <si>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</si>
  <si>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</si>
  <si>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</si>
  <si>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</si>
  <si>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</si>
  <si>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</si>
  <si>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</si>
  <si>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</si>
  <si>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</si>
  <si>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</si>
  <si>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</si>
  <si>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</si>
  <si>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</si>
  <si>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</si>
  <si>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</si>
  <si>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</si>
  <si>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</si>
  <si>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</si>
  <si>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</si>
  <si>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</si>
  <si>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</si>
  <si>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</si>
  <si>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</si>
  <si>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</si>
  <si>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</si>
  <si>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</si>
  <si>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</si>
  <si>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</si>
  <si>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</si>
  <si>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</si>
  <si>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</si>
  <si>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</si>
  <si>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</si>
  <si>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</si>
  <si>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</si>
  <si>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</si>
  <si>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</si>
  <si>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</si>
  <si>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</si>
  <si>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</si>
  <si>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</si>
  <si>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</si>
  <si>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</si>
  <si>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</si>
  <si>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</si>
  <si>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</si>
  <si>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</si>
  <si>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</si>
  <si>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</si>
  <si>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</si>
  <si>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</si>
  <si>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</si>
  <si>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</si>
  <si>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</si>
  <si>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</si>
  <si>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</si>
  <si>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</si>
  <si>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</si>
  <si>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</si>
  <si>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</si>
  <si>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</si>
  <si>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</si>
  <si>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</si>
  <si>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</si>
  <si>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</si>
  <si>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</si>
  <si>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</si>
  <si>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</si>
  <si>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</si>
  <si>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</si>
  <si>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</si>
  <si>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</si>
  <si>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</si>
  <si>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</si>
  <si>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</si>
  <si>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</si>
  <si>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</si>
  <si>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</si>
  <si>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</si>
  <si>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</si>
  <si>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</si>
  <si>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</si>
  <si>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</si>
  <si>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</si>
  <si>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</si>
  <si>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</si>
  <si>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</si>
  <si>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</si>
  <si>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</si>
  <si>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</si>
  <si>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</si>
  <si>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</si>
  <si>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</si>
  <si>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</si>
  <si>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</si>
  <si>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</si>
  <si>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</si>
  <si>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</si>
  <si>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</si>
  <si>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</si>
  <si>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</si>
  <si>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</si>
  <si>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</si>
  <si>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</si>
  <si>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</si>
  <si>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</si>
  <si>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</si>
  <si>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</si>
  <si>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</si>
  <si>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</si>
  <si>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</si>
  <si>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</si>
  <si>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</si>
  <si>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</si>
  <si>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</si>
  <si>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</si>
  <si>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</si>
  <si>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</si>
  <si>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</si>
  <si>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</si>
  <si>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</si>
  <si>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</si>
  <si>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</si>
  <si>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</si>
  <si>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</si>
  <si>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</si>
  <si>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</si>
  <si>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</si>
  <si>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</si>
  <si>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</si>
  <si>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</si>
  <si>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</si>
  <si>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</si>
  <si>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</si>
  <si>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</si>
  <si>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</si>
  <si>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</si>
  <si>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</si>
  <si>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</si>
  <si>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</si>
  <si>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</si>
  <si>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</si>
  <si>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</si>
  <si>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</si>
  <si>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</si>
  <si>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</si>
  <si>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</si>
  <si>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</si>
  <si>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</si>
  <si>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</si>
  <si>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</si>
  <si>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</si>
  <si>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</si>
  <si>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</si>
  <si>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</si>
  <si>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</si>
  <si>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</si>
  <si>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</si>
  <si>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</si>
  <si>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</si>
  <si>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</si>
  <si>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</si>
  <si>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</si>
  <si>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</si>
  <si>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</si>
  <si>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</si>
  <si>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</si>
  <si>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</si>
  <si>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</si>
  <si>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</si>
  <si>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</si>
  <si>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</si>
  <si>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</si>
  <si>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</si>
  <si>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</si>
  <si>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</si>
  <si>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</si>
  <si>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</si>
  <si>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</si>
  <si>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</si>
  <si>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</si>
  <si>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</si>
  <si>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</si>
  <si>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</si>
  <si>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</si>
  <si>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</si>
  <si>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</si>
  <si>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</si>
  <si>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</si>
  <si>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</si>
  <si>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</si>
  <si>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</si>
  <si>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</si>
  <si>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</si>
  <si>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</si>
  <si>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</si>
  <si>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</si>
  <si>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</si>
  <si>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</si>
  <si>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</si>
  <si>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</si>
  <si>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</si>
  <si>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</si>
  <si>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</si>
  <si>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</si>
  <si>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</si>
  <si>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</si>
  <si>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</si>
  <si>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</si>
  <si>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</si>
  <si>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</si>
  <si>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</si>
  <si>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</si>
  <si>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</si>
  <si>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</si>
  <si>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</si>
  <si>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</si>
  <si>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</si>
  <si>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</si>
  <si>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</si>
  <si>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</si>
  <si>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</si>
  <si>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</si>
  <si>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</si>
  <si>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</si>
  <si>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</si>
  <si>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</si>
  <si>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</si>
  <si>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</si>
  <si>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</si>
  <si>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</si>
  <si>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</si>
  <si>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</si>
  <si>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</si>
  <si>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</si>
  <si>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</si>
  <si>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</si>
  <si>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</si>
  <si>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</si>
  <si>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</si>
  <si>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</si>
  <si>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</si>
  <si>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</si>
  <si>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</si>
  <si>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</si>
  <si>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</si>
  <si>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</si>
  <si>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</si>
  <si>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</si>
  <si>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</si>
  <si>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</si>
  <si>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</si>
  <si>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</si>
  <si>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</si>
  <si>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</si>
  <si>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</si>
  <si>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</si>
  <si>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</si>
  <si>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</si>
  <si>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</si>
  <si>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</si>
  <si>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</si>
  <si>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</si>
  <si>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</si>
  <si>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</si>
  <si>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</si>
  <si>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</si>
  <si>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</si>
  <si>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</si>
  <si>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</si>
  <si>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</si>
  <si>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</si>
  <si>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</si>
  <si>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</si>
  <si>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</si>
  <si>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</si>
  <si>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</si>
  <si>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</si>
  <si>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</si>
  <si>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</si>
  <si>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</si>
  <si>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</si>
  <si>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</si>
  <si>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</si>
  <si>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</si>
  <si>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</si>
  <si>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</si>
  <si>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</si>
  <si>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</si>
  <si>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</si>
  <si>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</si>
  <si>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</si>
  <si>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</si>
  <si>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</si>
  <si>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</si>
  <si>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</si>
  <si>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</si>
  <si>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</si>
  <si>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</si>
  <si>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</si>
  <si>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</si>
  <si>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</si>
  <si>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</si>
  <si>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</si>
  <si>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</si>
  <si>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</si>
  <si>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</si>
  <si>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</si>
  <si>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</si>
  <si>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</si>
  <si>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</si>
  <si>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</si>
  <si>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</si>
  <si>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</si>
  <si>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</si>
  <si>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</si>
  <si>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</si>
  <si>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</si>
  <si>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</si>
  <si>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</si>
  <si>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</si>
  <si>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</si>
  <si>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</si>
  <si>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</si>
  <si>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</si>
  <si>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</si>
  <si>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</si>
  <si>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</si>
  <si>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</si>
  <si>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</si>
  <si>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</si>
  <si>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</si>
  <si>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</si>
  <si>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</si>
  <si>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</si>
  <si>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</si>
  <si>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</si>
  <si>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</si>
  <si>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</si>
  <si>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</si>
  <si>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</si>
  <si>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</si>
  <si>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</si>
  <si>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</si>
  <si>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</si>
  <si>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</si>
  <si>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</si>
  <si>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</si>
  <si>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</si>
  <si>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</si>
  <si>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</si>
  <si>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</si>
  <si>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</si>
  <si>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</si>
  <si>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</si>
  <si>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</si>
  <si>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</si>
  <si>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</si>
  <si>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</si>
  <si>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</si>
  <si>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</si>
  <si>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</si>
  <si>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</si>
  <si>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</si>
  <si>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</si>
  <si>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</si>
  <si>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</si>
  <si>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</si>
  <si>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</si>
  <si>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</si>
  <si>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</si>
  <si>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</si>
  <si>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</si>
  <si>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</si>
  <si>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</si>
  <si>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</si>
  <si>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</si>
  <si>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</si>
  <si>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</si>
  <si>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</si>
  <si>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</si>
  <si>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</si>
  <si>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</si>
  <si>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</si>
  <si>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</si>
  <si>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</si>
  <si>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</si>
  <si>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</si>
  <si>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</si>
  <si>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</si>
  <si>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</si>
  <si>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</si>
  <si>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</si>
  <si>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</si>
  <si>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</si>
  <si>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</si>
  <si>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</si>
  <si>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</si>
  <si>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</si>
  <si>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</si>
  <si>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</si>
  <si>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</si>
  <si>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</si>
  <si>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</si>
  <si>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</si>
  <si>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</si>
  <si>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</si>
  <si>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</si>
  <si>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</si>
  <si>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</si>
  <si>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</si>
  <si>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</si>
  <si>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</si>
  <si>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</si>
  <si>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</si>
  <si>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</si>
  <si>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</si>
  <si>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</si>
  <si>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</si>
  <si>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</si>
  <si>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</si>
  <si>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</si>
  <si>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</si>
  <si>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</si>
  <si>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</si>
  <si>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</si>
  <si>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</si>
  <si>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</si>
  <si>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</si>
  <si>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</si>
  <si>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</si>
  <si>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</si>
  <si>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</si>
  <si>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</si>
  <si>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</si>
  <si>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</si>
  <si>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</si>
  <si>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</si>
  <si>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</si>
  <si>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</si>
  <si>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</si>
  <si>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</si>
  <si>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</si>
  <si>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</si>
  <si>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</si>
  <si>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</si>
  <si>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</si>
  <si>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</si>
  <si>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</si>
  <si>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</si>
  <si>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</si>
  <si>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</si>
  <si>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</si>
  <si>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</si>
  <si>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</si>
  <si>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</si>
  <si>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</si>
  <si>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</si>
  <si>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</si>
  <si>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</si>
  <si>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</si>
  <si>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</si>
  <si>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</si>
  <si>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</si>
  <si>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</si>
  <si>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</si>
  <si>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</si>
  <si>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</si>
  <si>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</si>
  <si>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</si>
  <si>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</si>
  <si>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</si>
  <si>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</si>
  <si>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</si>
  <si>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</si>
  <si>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</si>
  <si>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</si>
  <si>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</si>
  <si>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</si>
  <si>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</si>
  <si>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</si>
  <si>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</si>
  <si>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</si>
  <si>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</si>
  <si>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</si>
  <si>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</si>
  <si>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</si>
  <si>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</si>
  <si>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</si>
  <si>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</si>
  <si>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</si>
  <si>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</si>
  <si>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</si>
  <si>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</si>
  <si>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</si>
  <si>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</si>
  <si>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</si>
  <si>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</si>
  <si>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</si>
  <si>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</si>
  <si>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</si>
  <si>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</si>
  <si>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</si>
  <si>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</si>
  <si>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</si>
  <si>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</si>
  <si>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</si>
  <si>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</si>
  <si>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</si>
  <si>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</si>
  <si>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</si>
  <si>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</si>
  <si>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</si>
  <si>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</si>
  <si>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</si>
  <si>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</si>
  <si>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</si>
  <si>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</si>
  <si>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</si>
  <si>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</si>
  <si>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</si>
  <si>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</si>
  <si>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</si>
  <si>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</si>
  <si>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</si>
  <si>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</si>
  <si>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</si>
  <si>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</si>
  <si>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</si>
  <si>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</si>
  <si>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</si>
  <si>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</si>
  <si>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</si>
  <si>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</si>
  <si>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</si>
  <si>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</si>
  <si>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</si>
  <si>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</si>
  <si>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</si>
  <si>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</si>
  <si>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</si>
  <si>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</si>
  <si>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</si>
  <si>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</si>
  <si>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</si>
  <si>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</si>
  <si>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</si>
  <si>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</si>
  <si>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</si>
  <si>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</si>
  <si>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</si>
  <si>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</si>
  <si>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</si>
  <si>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</si>
  <si>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</si>
  <si>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</si>
  <si>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</si>
  <si>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</si>
  <si>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</si>
  <si>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</si>
  <si>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</si>
  <si>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</si>
  <si>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</si>
  <si>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</si>
  <si>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</si>
  <si>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</si>
  <si>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</si>
  <si>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</si>
  <si>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</si>
  <si>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</si>
  <si>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</si>
  <si>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</si>
  <si>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</si>
  <si>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</si>
  <si>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</si>
  <si>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</si>
  <si>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</si>
  <si>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</si>
  <si>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</si>
  <si>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</si>
  <si>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</si>
  <si>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</si>
  <si>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</si>
  <si>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</si>
  <si>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</si>
  <si>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</si>
  <si>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</si>
  <si>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</si>
  <si>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</si>
  <si>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</si>
  <si>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</si>
  <si>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</si>
  <si>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</si>
  <si>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</si>
  <si>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</si>
  <si>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</si>
  <si>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</si>
  <si>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</si>
  <si>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</si>
  <si>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</si>
  <si>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</si>
  <si>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</si>
  <si>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</si>
  <si>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</si>
  <si>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</si>
  <si>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</si>
  <si>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</si>
  <si>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</si>
  <si>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</si>
  <si>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</si>
  <si>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</si>
  <si>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</si>
  <si>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</si>
  <si>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</si>
  <si>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</si>
  <si>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</si>
  <si>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</si>
  <si>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</si>
  <si>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</si>
  <si>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</si>
  <si>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</si>
  <si>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</si>
  <si>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</si>
  <si>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</si>
  <si>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</si>
  <si>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</si>
  <si>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</si>
  <si>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</si>
  <si>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</si>
  <si>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</si>
  <si>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</si>
  <si>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</si>
  <si>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</si>
  <si>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</si>
  <si>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</si>
  <si>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</si>
  <si>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</si>
  <si>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</si>
  <si>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</si>
  <si>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</si>
  <si>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</si>
  <si>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</si>
  <si>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</si>
  <si>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</si>
  <si>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</si>
  <si>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</si>
  <si>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</si>
  <si>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</si>
  <si>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</si>
  <si>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</si>
  <si>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</si>
  <si>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</si>
  <si>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</si>
  <si>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</si>
  <si>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</si>
  <si>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</si>
  <si>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</si>
  <si>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</si>
  <si>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</si>
  <si>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</si>
  <si>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</si>
  <si>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</si>
  <si>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</si>
  <si>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</si>
  <si>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</si>
  <si>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</si>
  <si>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</si>
  <si>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</si>
  <si>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</si>
  <si>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</si>
  <si>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</si>
  <si>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</si>
  <si>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</si>
  <si>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</si>
  <si>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</si>
  <si>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</si>
  <si>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</si>
  <si>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</si>
  <si>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</si>
  <si>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</si>
  <si>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</si>
  <si>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</si>
  <si>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</si>
  <si>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</si>
  <si>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</si>
  <si>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</si>
  <si>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</si>
  <si>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</si>
  <si>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</si>
  <si>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</si>
  <si>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</si>
  <si>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</si>
  <si>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</si>
  <si>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</si>
  <si>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</si>
  <si>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</si>
  <si>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</si>
  <si>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</si>
  <si>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</si>
  <si>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</si>
  <si>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</si>
  <si>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</si>
  <si>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</si>
  <si>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</si>
  <si>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</si>
  <si>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</si>
  <si>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</si>
  <si>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</si>
  <si>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</si>
  <si>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</si>
  <si>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</si>
  <si>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</si>
  <si>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</si>
  <si>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</si>
  <si>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</si>
  <si>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</si>
  <si>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</si>
  <si>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</si>
  <si>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</si>
  <si>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</si>
  <si>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</si>
  <si>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</si>
  <si>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</si>
  <si>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</si>
  <si>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</si>
  <si>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</si>
  <si>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</si>
  <si>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</si>
  <si>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</si>
  <si>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</si>
  <si>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</si>
  <si>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</si>
  <si>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</si>
  <si>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</si>
  <si>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</si>
  <si>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</si>
  <si>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</si>
  <si>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</si>
  <si>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</si>
  <si>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</si>
  <si>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</si>
  <si>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</si>
  <si>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</si>
  <si>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</si>
  <si>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</si>
  <si>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</si>
  <si>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</si>
  <si>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</si>
  <si>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</si>
  <si>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</si>
  <si>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</si>
  <si>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</si>
  <si>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</si>
  <si>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</si>
  <si>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</si>
  <si>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</si>
  <si>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</si>
  <si>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</si>
  <si>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</si>
  <si>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</si>
  <si>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</si>
  <si>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</si>
  <si>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</si>
  <si>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</si>
  <si>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</si>
  <si>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</si>
  <si>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</si>
  <si>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</si>
  <si>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</si>
  <si>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</si>
  <si>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</si>
  <si>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</si>
  <si>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</si>
  <si>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</si>
  <si>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</si>
  <si>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</si>
  <si>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</si>
  <si>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</si>
  <si>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</si>
  <si>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</si>
  <si>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</si>
  <si>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</si>
  <si>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</si>
  <si>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</si>
  <si>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</si>
  <si>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</si>
  <si>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</si>
  <si>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</si>
  <si>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</si>
  <si>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</si>
  <si>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</si>
  <si>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</si>
  <si>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</si>
  <si>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</si>
  <si>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</si>
  <si>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</si>
  <si>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</si>
  <si>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</si>
  <si>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</si>
  <si>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</si>
  <si>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</si>
  <si>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</si>
  <si>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</si>
  <si>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</si>
  <si>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</si>
  <si>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</si>
  <si>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</si>
  <si>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</si>
  <si>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</si>
  <si>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</si>
  <si>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</si>
  <si>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</si>
  <si>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</si>
  <si>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</si>
  <si>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</si>
  <si>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</si>
  <si>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</si>
  <si>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</si>
  <si>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</si>
  <si>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</si>
  <si>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</si>
  <si>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</si>
  <si>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</si>
  <si>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</si>
  <si>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</si>
  <si>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</si>
  <si>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</si>
  <si>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</si>
  <si>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</si>
  <si>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</si>
  <si>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</si>
  <si>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</si>
  <si>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</si>
  <si>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</si>
  <si>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</si>
  <si>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</si>
  <si>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</si>
  <si>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</si>
  <si>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</si>
  <si>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</si>
  <si>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</si>
  <si>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</si>
  <si>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</si>
  <si>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</si>
  <si>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</si>
  <si>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</si>
  <si>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</si>
  <si>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</si>
  <si>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</si>
  <si>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</si>
  <si>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</si>
  <si>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</si>
  <si>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</si>
  <si>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</si>
  <si>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</si>
  <si>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</si>
  <si>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</si>
  <si>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</si>
  <si>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</si>
  <si>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</si>
  <si>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</si>
  <si>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</si>
  <si>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</si>
  <si>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</si>
  <si>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</si>
  <si>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</si>
  <si>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</si>
  <si>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</si>
  <si>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</si>
  <si>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</si>
  <si>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</si>
  <si>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</si>
  <si>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</si>
  <si>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</si>
  <si>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</si>
  <si>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</si>
  <si>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</si>
  <si>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</si>
  <si>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</si>
  <si>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</si>
  <si>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</si>
  <si>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</si>
  <si>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</si>
  <si>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</si>
  <si>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</si>
  <si>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</si>
  <si>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</si>
  <si>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</si>
  <si>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</si>
  <si>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</si>
  <si>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</si>
  <si>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</si>
  <si>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</si>
  <si>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</si>
  <si>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</si>
  <si>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</si>
  <si>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</si>
  <si>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</si>
  <si>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</si>
  <si>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</si>
  <si>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</si>
  <si>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</si>
  <si>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</si>
  <si>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</si>
  <si>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</si>
  <si>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</si>
  <si>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</si>
  <si>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</si>
  <si>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</si>
  <si>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</si>
  <si>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</si>
  <si>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</si>
  <si>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</si>
  <si>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</si>
  <si>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</si>
  <si>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</si>
  <si>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</si>
  <si>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</si>
  <si>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</si>
  <si>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</si>
  <si>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</si>
  <si>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</si>
  <si>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</si>
  <si>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</si>
  <si>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</si>
  <si>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</si>
  <si>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</si>
  <si>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</si>
  <si>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</si>
  <si>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</si>
  <si>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</si>
  <si>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</si>
  <si>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</si>
  <si>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</si>
  <si>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</si>
  <si>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</si>
  <si>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</si>
  <si>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</si>
  <si>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</si>
  <si>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</si>
  <si>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</si>
  <si>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</si>
  <si>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</si>
  <si>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</si>
  <si>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</si>
  <si>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</si>
  <si>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</si>
  <si>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</si>
  <si>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</si>
  <si>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</si>
  <si>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</si>
  <si>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</si>
  <si>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</si>
  <si>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</si>
  <si>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</si>
  <si>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</si>
  <si>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</si>
  <si>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</si>
  <si>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</si>
  <si>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</si>
  <si>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</si>
  <si>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</si>
  <si>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</si>
  <si>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</si>
  <si>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</si>
  <si>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</si>
  <si>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</si>
  <si>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</si>
  <si>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</si>
  <si>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</si>
  <si>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</si>
  <si>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</si>
  <si>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</si>
  <si>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</si>
  <si>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</si>
  <si>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</si>
  <si>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</si>
  <si>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</si>
  <si>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</si>
  <si>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</si>
  <si>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</si>
  <si>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</si>
  <si>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</si>
  <si>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</si>
  <si>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</si>
  <si>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</si>
  <si>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</si>
  <si>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</si>
  <si>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</si>
  <si>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</si>
  <si>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</si>
  <si>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</si>
  <si>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</si>
  <si>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</si>
  <si>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</si>
  <si>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</si>
  <si>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</si>
  <si>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</si>
  <si>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</si>
  <si>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</si>
  <si>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</si>
  <si>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</si>
  <si>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</si>
  <si>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</si>
  <si>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</si>
  <si>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</si>
  <si>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</si>
  <si>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</si>
  <si>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</si>
  <si>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</si>
  <si>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</si>
  <si>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</si>
  <si>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</si>
  <si>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</si>
  <si>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</si>
  <si>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</si>
  <si>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</si>
  <si>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</si>
  <si>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</si>
  <si>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</si>
  <si>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</si>
  <si>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</si>
  <si>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</si>
  <si>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</si>
  <si>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</si>
  <si>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</si>
  <si>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</si>
  <si>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</si>
  <si>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</si>
  <si>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</si>
  <si>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</si>
  <si>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</si>
  <si>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</si>
  <si>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</si>
  <si>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</si>
  <si>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</si>
  <si>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</si>
  <si>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</si>
  <si>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</si>
  <si>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</si>
  <si>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</si>
  <si>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</si>
  <si>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</si>
  <si>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</si>
  <si>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</si>
  <si>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</si>
  <si>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</si>
  <si>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</si>
  <si>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</si>
  <si>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</si>
  <si>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</si>
  <si>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</si>
  <si>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</si>
  <si>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</si>
  <si>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</si>
  <si>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</si>
  <si>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</si>
  <si>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</si>
  <si>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</si>
  <si>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</si>
  <si>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</si>
  <si>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</si>
  <si>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</si>
  <si>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</si>
  <si>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</si>
  <si>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</si>
  <si>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</si>
  <si>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</si>
  <si>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</si>
  <si>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</si>
  <si>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</si>
  <si>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</si>
  <si>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</si>
  <si>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</si>
  <si>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</si>
  <si>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</si>
  <si>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</si>
  <si>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</si>
  <si>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</si>
  <si>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</si>
  <si>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</si>
  <si>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</si>
  <si>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</si>
  <si>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</si>
  <si>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</si>
  <si>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</si>
  <si>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</si>
  <si>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</si>
  <si>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</si>
  <si>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</si>
  <si>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</si>
  <si>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</si>
  <si>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</si>
  <si>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</si>
  <si>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</si>
  <si>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</si>
  <si>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</si>
  <si>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</si>
  <si>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</si>
  <si>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</si>
  <si>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</si>
  <si>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</si>
  <si>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</si>
  <si>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</si>
  <si>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</si>
  <si>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</si>
  <si>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</si>
  <si>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</si>
  <si>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</si>
  <si>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</si>
  <si>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</si>
  <si>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</si>
  <si>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</si>
  <si>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</si>
  <si>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</si>
  <si>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</si>
  <si>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</si>
  <si>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</si>
  <si>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</si>
  <si>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</si>
  <si>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</si>
  <si>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</si>
  <si>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</si>
  <si>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</si>
  <si>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</si>
  <si>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</si>
  <si>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</si>
  <si>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</si>
  <si>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</si>
  <si>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</si>
  <si>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</si>
  <si>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</si>
  <si>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</si>
  <si>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</si>
  <si>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</si>
  <si>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</si>
  <si>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</si>
  <si>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</si>
  <si>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</si>
  <si>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</si>
  <si>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</si>
  <si>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</si>
  <si>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</si>
  <si>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</si>
  <si>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</si>
  <si>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</si>
  <si>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</si>
  <si>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</si>
  <si>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</si>
  <si>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</si>
  <si>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</si>
  <si>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</si>
  <si>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</si>
  <si>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</si>
  <si>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</si>
  <si>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</si>
  <si>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</si>
  <si>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</si>
  <si>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</si>
  <si>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</si>
  <si>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</si>
  <si>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</si>
  <si>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</si>
  <si>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</si>
  <si>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</si>
  <si>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</si>
  <si>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</si>
  <si>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</si>
  <si>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</si>
  <si>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</si>
  <si>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</si>
  <si>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</si>
  <si>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</si>
  <si>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</si>
  <si>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</si>
  <si>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</si>
  <si>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</si>
  <si>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</si>
  <si>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</si>
  <si>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</si>
  <si>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</si>
  <si>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</si>
  <si>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</si>
  <si>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</si>
  <si>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</si>
  <si>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</si>
  <si>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</si>
  <si>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</si>
  <si>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</si>
  <si>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</si>
  <si>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</si>
  <si>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</si>
  <si>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</si>
  <si>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</si>
  <si>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</si>
  <si>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</si>
  <si>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</si>
  <si>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</si>
  <si>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</si>
  <si>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</si>
  <si>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</si>
  <si>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</si>
  <si>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</si>
  <si>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</si>
  <si>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</si>
  <si>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</si>
  <si>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</si>
  <si>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</si>
  <si>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</si>
  <si>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</si>
  <si>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</si>
  <si>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</si>
  <si>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</si>
  <si>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</si>
  <si>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</si>
  <si>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</si>
  <si>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</si>
  <si>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</si>
  <si>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</si>
  <si>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</si>
  <si>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</si>
  <si>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</si>
  <si>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</si>
  <si>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</si>
  <si>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</si>
  <si>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</si>
  <si>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</si>
  <si>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</si>
  <si>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</si>
  <si>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</si>
  <si>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</si>
  <si>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</si>
  <si>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</si>
  <si>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</si>
  <si>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</si>
  <si>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</si>
  <si>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</si>
  <si>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</si>
  <si>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</si>
  <si>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</si>
  <si>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</si>
  <si>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</si>
  <si>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</si>
  <si>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</si>
  <si>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</si>
  <si>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</si>
  <si>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</si>
  <si>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</si>
  <si>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</si>
  <si>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</si>
  <si>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</si>
  <si>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</si>
  <si>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</si>
  <si>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</si>
  <si>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</si>
  <si>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</si>
  <si>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</si>
  <si>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</si>
  <si>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</si>
  <si>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</si>
  <si>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</si>
  <si>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</si>
  <si>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</si>
  <si>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</si>
  <si>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</si>
  <si>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</si>
  <si>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</si>
  <si>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</si>
  <si>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</si>
  <si>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</si>
  <si>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</si>
  <si>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</si>
  <si>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</si>
  <si>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</si>
  <si>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</si>
  <si>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</si>
  <si>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</si>
  <si>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</si>
  <si>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</si>
  <si>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</si>
  <si>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</si>
  <si>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</si>
  <si>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</si>
  <si>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</si>
  <si>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</si>
  <si>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</si>
  <si>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</si>
  <si>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</si>
  <si>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</si>
  <si>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</si>
  <si>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</si>
  <si>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</si>
  <si>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</si>
  <si>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</si>
  <si>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</si>
  <si>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</si>
  <si>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</si>
  <si>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</si>
  <si>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</si>
  <si>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</si>
  <si>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</si>
  <si>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</si>
  <si>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</si>
  <si>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</si>
  <si>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</si>
  <si>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</si>
  <si>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</si>
  <si>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</si>
  <si>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</si>
  <si>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</si>
  <si>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</si>
  <si>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</si>
  <si>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</si>
  <si>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</si>
  <si>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</si>
  <si>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</si>
  <si>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</si>
  <si>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</si>
  <si>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</si>
  <si>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</si>
  <si>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</si>
  <si>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</si>
  <si>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</si>
  <si>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</si>
  <si>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</si>
  <si>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</si>
  <si>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</si>
  <si>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</si>
  <si>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</si>
  <si>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</si>
  <si>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</si>
  <si>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</si>
  <si>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</si>
  <si>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</si>
  <si>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</si>
  <si>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</si>
  <si>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</si>
  <si>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</si>
  <si>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</si>
  <si>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</si>
  <si>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</si>
  <si>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</si>
  <si>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</si>
  <si>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</si>
  <si>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</si>
  <si>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</si>
  <si>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</si>
  <si>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</si>
  <si>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</si>
  <si>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</si>
  <si>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</si>
  <si>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</si>
  <si>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</si>
  <si>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</si>
  <si>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</si>
  <si>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</si>
  <si>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</si>
  <si>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</si>
  <si>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</si>
  <si>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</si>
  <si>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</si>
  <si>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</si>
  <si>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</si>
  <si>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</si>
  <si>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</si>
  <si>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</si>
  <si>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</si>
  <si>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</si>
  <si>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</si>
  <si>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</si>
  <si>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</si>
  <si>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</si>
  <si>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</si>
  <si>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</si>
  <si>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</si>
  <si>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</si>
  <si>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</si>
  <si>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</si>
  <si>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</si>
  <si>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</si>
  <si>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</si>
  <si>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</si>
  <si>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</si>
  <si>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</si>
  <si>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</si>
  <si>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</si>
  <si>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</si>
  <si>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</si>
  <si>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</si>
  <si>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</si>
  <si>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</si>
  <si>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</si>
  <si>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</si>
  <si>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</si>
  <si>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</si>
  <si>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</si>
  <si>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</si>
  <si>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</si>
  <si>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</si>
  <si>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</si>
  <si>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</si>
  <si>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</si>
  <si>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</si>
  <si>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</si>
  <si>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</si>
  <si>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</si>
  <si>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</si>
  <si>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</si>
  <si>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</si>
  <si>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</si>
  <si>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</si>
  <si>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</si>
  <si>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</si>
  <si>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</si>
  <si>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</si>
  <si>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</si>
  <si>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</si>
  <si>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</si>
  <si>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</si>
  <si>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</si>
  <si>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</si>
  <si>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</si>
  <si>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</si>
  <si>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</si>
  <si>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</si>
  <si>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</si>
  <si>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</si>
  <si>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</si>
  <si>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</si>
  <si>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</si>
  <si>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</si>
  <si>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</si>
  <si>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</si>
  <si>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</si>
  <si>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</si>
  <si>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</si>
  <si>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</si>
  <si>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</si>
  <si>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</si>
  <si>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</si>
  <si>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</si>
  <si>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</si>
  <si>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</si>
  <si>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</si>
  <si>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</si>
  <si>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</si>
  <si>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</si>
  <si>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</si>
  <si>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</si>
  <si>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</si>
  <si>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</si>
  <si>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</si>
  <si>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</si>
  <si>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</si>
  <si>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</si>
  <si>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</si>
  <si>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</si>
  <si>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</si>
  <si>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</si>
  <si>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</si>
  <si>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</si>
  <si>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</si>
  <si>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</si>
  <si>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</si>
  <si>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</si>
  <si>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</si>
  <si>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</si>
  <si>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</si>
  <si>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</si>
  <si>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</si>
  <si>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</si>
  <si>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</si>
  <si>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</si>
  <si>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</si>
  <si>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</si>
  <si>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</si>
  <si>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</si>
  <si>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</si>
  <si>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</si>
  <si>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</si>
  <si>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</si>
  <si>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</si>
  <si>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</si>
  <si>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</si>
  <si>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</si>
  <si>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</si>
  <si>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</si>
  <si>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</si>
  <si>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</si>
  <si>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</si>
  <si>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</si>
  <si>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</si>
  <si>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</si>
  <si>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</si>
  <si>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</si>
  <si>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</si>
  <si>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</si>
  <si>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</si>
  <si>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</si>
  <si>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</si>
  <si>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</si>
  <si>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</si>
  <si>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</si>
  <si>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</si>
  <si>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</si>
  <si>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</si>
  <si>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</si>
  <si>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</si>
  <si>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</si>
  <si>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</si>
  <si>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</si>
  <si>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</si>
  <si>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</si>
  <si>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</si>
  <si>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</si>
  <si>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</si>
  <si>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</si>
  <si>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</si>
  <si>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</si>
  <si>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</si>
  <si>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</si>
  <si>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</si>
  <si>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</si>
  <si>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</si>
  <si>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</si>
  <si>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</si>
  <si>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</si>
  <si>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</si>
  <si>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</si>
  <si>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</si>
  <si>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</si>
  <si>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</si>
  <si>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</si>
  <si>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</si>
  <si>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</si>
  <si>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</si>
  <si>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</si>
  <si>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</si>
  <si>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</si>
  <si>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</si>
  <si>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</si>
  <si>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</si>
  <si>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</si>
  <si>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</si>
  <si>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</si>
  <si>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</si>
  <si>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</si>
  <si>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</si>
  <si>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</si>
  <si>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</si>
  <si>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</si>
  <si>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</si>
  <si>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</si>
  <si>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</si>
  <si>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</si>
  <si>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</si>
  <si>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</si>
  <si>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</si>
  <si>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</si>
  <si>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</si>
  <si>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</si>
  <si>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</si>
  <si>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</si>
  <si>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</si>
  <si>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</si>
  <si>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</si>
  <si>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</si>
  <si>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</si>
  <si>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</si>
  <si>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</si>
  <si>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</si>
  <si>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</si>
  <si>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</si>
  <si>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</si>
  <si>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</si>
  <si>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</si>
  <si>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</si>
  <si>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</si>
  <si>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</si>
  <si>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</si>
  <si>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</si>
  <si>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</si>
  <si>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</si>
  <si>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</si>
  <si>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</si>
  <si>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</si>
  <si>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</si>
  <si>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</si>
  <si>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</si>
  <si>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</si>
  <si>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</si>
  <si>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</si>
  <si>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</si>
  <si>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</si>
  <si>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</si>
  <si>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</si>
  <si>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</si>
  <si>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</si>
  <si>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</si>
  <si>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</si>
  <si>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</si>
  <si>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</si>
  <si>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</si>
  <si>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</si>
  <si>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</si>
  <si>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</si>
  <si>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</si>
  <si>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</si>
  <si>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</si>
  <si>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</si>
  <si>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</si>
  <si>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</si>
  <si>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</si>
  <si>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</si>
  <si>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</si>
  <si>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</si>
  <si>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</si>
  <si>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</si>
  <si>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</si>
  <si>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</si>
  <si>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</si>
  <si>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</si>
  <si>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</si>
  <si>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</si>
  <si>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</si>
  <si>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</si>
  <si>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</si>
  <si>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</si>
  <si>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</si>
  <si>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</si>
  <si>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</si>
  <si>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</si>
  <si>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</si>
  <si>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</si>
  <si>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</si>
  <si>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</si>
  <si>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</si>
  <si>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</si>
  <si>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</si>
  <si>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</si>
  <si>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</si>
  <si>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</si>
  <si>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</si>
  <si>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</si>
  <si>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</si>
  <si>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</si>
  <si>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</si>
  <si>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</si>
  <si>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</si>
  <si>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</si>
  <si>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</si>
  <si>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</si>
  <si>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</si>
  <si>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</si>
  <si>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</si>
  <si>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</si>
  <si>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</si>
  <si>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</si>
  <si>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</si>
  <si>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</si>
  <si>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</si>
  <si>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</si>
  <si>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</si>
  <si>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</si>
  <si>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</si>
  <si>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</si>
  <si>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</si>
  <si>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</si>
  <si>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</si>
  <si>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</si>
  <si>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</si>
  <si>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</si>
  <si>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</si>
  <si>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</si>
  <si>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</si>
  <si>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</si>
  <si>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</si>
  <si>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</si>
  <si>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</si>
  <si>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</si>
  <si>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</si>
  <si>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</si>
  <si>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</si>
  <si>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</si>
  <si>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</si>
  <si>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</si>
  <si>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</si>
  <si>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</si>
  <si>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</si>
  <si>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</si>
  <si>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</si>
  <si>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</si>
  <si>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</si>
  <si>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</si>
  <si>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</si>
  <si>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</si>
  <si>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</si>
  <si>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</si>
  <si>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</si>
  <si>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</si>
  <si>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</si>
  <si>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</si>
  <si>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</si>
  <si>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</si>
  <si>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</si>
  <si>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</si>
  <si>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</si>
  <si>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</si>
  <si>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</si>
  <si>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</si>
  <si>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</si>
  <si>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</si>
  <si>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</si>
  <si>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</si>
  <si>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</si>
  <si>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</si>
  <si>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</si>
  <si>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</si>
  <si>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</si>
  <si>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</si>
  <si>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</si>
  <si>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</si>
  <si>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</si>
  <si>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</si>
  <si>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</si>
  <si>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</si>
  <si>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</si>
  <si>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</si>
  <si>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</si>
  <si>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</si>
  <si>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</si>
  <si>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</si>
  <si>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</si>
  <si>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</si>
  <si>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</si>
  <si>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</si>
  <si>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</si>
  <si>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</si>
  <si>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</si>
  <si>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</si>
  <si>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</si>
  <si>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</si>
  <si>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</si>
  <si>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</si>
  <si>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</si>
  <si>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</si>
  <si>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</si>
  <si>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</si>
  <si>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</si>
  <si>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</si>
  <si>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</si>
  <si>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</si>
  <si>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</si>
  <si>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</si>
  <si>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</si>
  <si>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</si>
  <si>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</si>
  <si>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</si>
  <si>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</si>
  <si>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</si>
  <si>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</si>
  <si>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</si>
  <si>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</si>
  <si>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</si>
  <si>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</si>
  <si>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</si>
  <si>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</si>
  <si>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</si>
  <si>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</si>
  <si>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</si>
  <si>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</si>
  <si>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</si>
  <si>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</si>
  <si>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</si>
  <si>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</si>
  <si>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</si>
  <si>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</si>
  <si>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</si>
  <si>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</si>
  <si>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</si>
  <si>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</si>
  <si>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</si>
  <si>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</si>
  <si>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</si>
  <si>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</si>
  <si>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</si>
  <si>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</si>
  <si>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</si>
  <si>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</si>
  <si>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</si>
  <si>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</si>
  <si>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</si>
  <si>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</si>
  <si>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</si>
  <si>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</si>
  <si>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</si>
  <si>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</si>
  <si>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</si>
  <si>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</si>
  <si>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</si>
  <si>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</si>
  <si>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</si>
  <si>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</si>
  <si>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</si>
  <si>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</si>
  <si>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</si>
  <si>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</si>
  <si>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</si>
  <si>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</si>
  <si>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</si>
  <si>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</si>
  <si>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</si>
  <si>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</si>
  <si>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</si>
  <si>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</si>
  <si>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</si>
  <si>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</si>
  <si>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</si>
  <si>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</si>
  <si>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</si>
  <si>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</si>
  <si>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</si>
  <si>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</si>
  <si>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</si>
  <si>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</si>
  <si>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</si>
  <si>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</si>
  <si>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</si>
  <si>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</si>
  <si>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</si>
  <si>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</si>
  <si>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</si>
  <si>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</si>
  <si>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</si>
  <si>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</si>
  <si>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</si>
  <si>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</si>
  <si>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</si>
  <si>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</si>
  <si>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</si>
  <si>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</si>
  <si>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</si>
  <si>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</si>
  <si>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</si>
  <si>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</si>
  <si>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</si>
  <si>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</si>
  <si>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</si>
  <si>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</si>
  <si>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</si>
  <si>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</si>
  <si>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</si>
  <si>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</si>
  <si>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</si>
  <si>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</si>
  <si>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</si>
  <si>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</si>
  <si>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</si>
  <si>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</si>
  <si>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</si>
  <si>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</si>
  <si>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</si>
  <si>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</si>
  <si>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</si>
  <si>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</si>
  <si>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</si>
  <si>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</si>
  <si>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</si>
  <si>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</si>
  <si>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</si>
  <si>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</si>
  <si>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</si>
  <si>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</si>
  <si>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</si>
  <si>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</si>
  <si>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</si>
  <si>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</si>
  <si>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</si>
  <si>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</si>
  <si>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</si>
  <si>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</si>
  <si>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</si>
  <si>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</si>
  <si>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</si>
  <si>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</si>
  <si>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</si>
  <si>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</si>
  <si>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</si>
  <si>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</si>
  <si>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</si>
  <si>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</si>
  <si>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</si>
  <si>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</si>
  <si>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</si>
  <si>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</si>
  <si>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</si>
  <si>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</si>
  <si>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</si>
  <si>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</si>
  <si>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</si>
  <si>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</si>
  <si>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</si>
  <si>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</si>
  <si>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</si>
  <si>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</si>
  <si>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</si>
  <si>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</si>
  <si>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</si>
  <si>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</si>
  <si>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</si>
  <si>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</si>
  <si>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</si>
  <si>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</si>
  <si>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</si>
  <si>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</si>
  <si>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</si>
  <si>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</si>
  <si>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</si>
  <si>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</si>
  <si>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</si>
  <si>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</si>
  <si>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</si>
  <si>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</si>
  <si>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</si>
  <si>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</si>
  <si>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</si>
  <si>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</si>
  <si>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</si>
  <si>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</si>
  <si>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</si>
  <si>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</si>
  <si>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</si>
  <si>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</si>
  <si>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</si>
  <si>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</si>
  <si>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</si>
  <si>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</si>
  <si>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</si>
  <si>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</si>
  <si>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</si>
  <si>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</si>
  <si>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</si>
  <si>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</si>
  <si>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</si>
  <si>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</si>
  <si>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</si>
  <si>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</si>
  <si>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</si>
  <si>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</si>
  <si>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</si>
  <si>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</si>
  <si>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</si>
  <si>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</si>
  <si>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</si>
  <si>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</si>
  <si>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</si>
  <si>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</si>
  <si>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</si>
  <si>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</si>
  <si>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</si>
  <si>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</si>
  <si>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</si>
  <si>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</si>
  <si>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</si>
  <si>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</si>
  <si>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</si>
  <si>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</si>
  <si>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</si>
  <si>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</si>
  <si>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</si>
  <si>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</si>
  <si>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</si>
  <si>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</si>
  <si>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</si>
  <si>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</si>
  <si>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</si>
  <si>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</si>
  <si>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</si>
  <si>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</si>
  <si>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</si>
  <si>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</si>
  <si>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</si>
  <si>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</si>
  <si>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</si>
  <si>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</si>
  <si>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</si>
  <si>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</si>
  <si>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</si>
  <si>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</si>
  <si>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</si>
  <si>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</si>
  <si>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</si>
  <si>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</si>
  <si>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</si>
  <si>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</si>
  <si>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</si>
  <si>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</si>
  <si>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</si>
  <si>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</si>
  <si>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</si>
  <si>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</si>
  <si>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</si>
  <si>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</si>
  <si>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</si>
  <si>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</si>
  <si>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</si>
  <si>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</si>
  <si>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</si>
  <si>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</si>
  <si>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</si>
  <si>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</si>
  <si>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</si>
  <si>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</si>
  <si>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</si>
  <si>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</si>
  <si>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</si>
  <si>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</si>
  <si>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</si>
  <si>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</si>
  <si>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</si>
  <si>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</si>
  <si>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</si>
  <si>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</si>
  <si>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</si>
  <si>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</si>
  <si>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</si>
  <si>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</si>
  <si>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</si>
  <si>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</si>
  <si>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</si>
  <si>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</si>
  <si>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</si>
  <si>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</si>
  <si>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</si>
  <si>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</si>
  <si>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</si>
  <si>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</si>
  <si>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</si>
  <si>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</si>
  <si>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</si>
  <si>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</si>
  <si>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</si>
  <si>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</si>
  <si>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</si>
  <si>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</si>
  <si>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</si>
  <si>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</si>
  <si>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</si>
  <si>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</si>
  <si>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</si>
  <si>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</si>
  <si>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</si>
  <si>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</si>
  <si>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</si>
  <si>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</si>
  <si>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</si>
  <si>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</si>
  <si>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</si>
  <si>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</si>
  <si>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</si>
  <si>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</si>
  <si>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</si>
  <si>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</si>
  <si>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</si>
  <si>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</si>
  <si>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</si>
  <si>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</si>
  <si>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</si>
  <si>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</si>
  <si>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</si>
  <si>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</si>
  <si>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</si>
  <si>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</si>
  <si>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</si>
  <si>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</si>
  <si>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</si>
  <si>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</si>
  <si>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</si>
  <si>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</si>
  <si>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</si>
  <si>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</si>
  <si>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</si>
  <si>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</si>
  <si>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</si>
  <si>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</si>
  <si>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</si>
  <si>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</si>
  <si>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</si>
  <si>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</si>
  <si>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</si>
  <si>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</si>
  <si>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</si>
  <si>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</si>
  <si>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</si>
  <si>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</si>
  <si>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</si>
  <si>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</si>
  <si>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</si>
  <si>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</si>
  <si>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</si>
  <si>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</si>
  <si>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</si>
  <si>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</si>
  <si>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</si>
  <si>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</si>
  <si>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</si>
  <si>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</si>
  <si>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</si>
  <si>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</si>
  <si>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</si>
  <si>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</si>
  <si>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</si>
  <si>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</si>
  <si>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</si>
  <si>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</si>
  <si>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</si>
  <si>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</si>
  <si>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</si>
  <si>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</si>
  <si>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</si>
  <si>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</si>
  <si>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</si>
  <si>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</si>
  <si>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</si>
  <si>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</si>
  <si>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</si>
  <si>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</si>
  <si>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</si>
  <si>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</si>
  <si>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</si>
  <si>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</si>
  <si>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</si>
  <si>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</si>
  <si>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</si>
  <si>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</si>
  <si>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</si>
  <si>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</si>
  <si>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</si>
  <si>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</si>
  <si>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</si>
  <si>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</si>
  <si>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</si>
  <si>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</si>
  <si>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</si>
  <si>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</si>
  <si>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</si>
  <si>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</si>
  <si>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</si>
  <si>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</si>
  <si>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</si>
  <si>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</si>
  <si>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</si>
  <si>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</si>
  <si>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</si>
  <si>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</si>
  <si>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</si>
  <si>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</si>
  <si>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</si>
  <si>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</si>
  <si>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</si>
  <si>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</si>
  <si>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</si>
  <si>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</si>
  <si>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</si>
  <si>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</si>
  <si>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</si>
  <si>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</si>
  <si>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</si>
  <si>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</si>
  <si>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</si>
  <si>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</si>
  <si>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</si>
  <si>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</si>
  <si>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</si>
  <si>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</si>
  <si>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</si>
  <si>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</si>
  <si>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</si>
  <si>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</si>
  <si>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</si>
  <si>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</si>
  <si>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</si>
  <si>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</si>
  <si>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</si>
  <si>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</si>
  <si>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</si>
  <si>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</si>
  <si>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</si>
  <si>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</si>
  <si>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</si>
  <si>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</si>
  <si>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</si>
  <si>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</si>
  <si>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</si>
  <si>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</si>
  <si>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</si>
  <si>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</si>
  <si>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</si>
  <si>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</si>
  <si>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</si>
  <si>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</si>
  <si>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</si>
  <si>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</si>
  <si>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</si>
  <si>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</si>
  <si>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</si>
  <si>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</si>
  <si>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</si>
  <si>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</si>
  <si>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</si>
  <si>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</si>
  <si>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</si>
  <si>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</si>
  <si>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</si>
  <si>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</si>
  <si>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</si>
  <si>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</si>
  <si>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</si>
  <si>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</si>
  <si>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</si>
  <si>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</si>
  <si>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</si>
  <si>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</si>
  <si>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</si>
  <si>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</si>
  <si>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</si>
  <si>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</si>
  <si>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</si>
  <si>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</si>
  <si>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</si>
  <si>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</si>
  <si>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</si>
  <si>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</si>
  <si>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</si>
  <si>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</si>
  <si>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</si>
  <si>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</si>
  <si>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</si>
  <si>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</si>
  <si>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</si>
  <si>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</si>
  <si>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</si>
  <si>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</si>
  <si>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</si>
  <si>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</si>
  <si>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</si>
  <si>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</si>
  <si>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</si>
  <si>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</si>
  <si>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</si>
  <si>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</si>
  <si>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</si>
  <si>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</si>
  <si>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</si>
  <si>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</si>
  <si>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</si>
  <si>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</si>
  <si>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</si>
  <si>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</si>
  <si>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</si>
  <si>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</si>
  <si>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</si>
  <si>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</si>
  <si>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</si>
  <si>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</si>
  <si>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</si>
  <si>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</si>
  <si>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</si>
  <si>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</si>
  <si>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</si>
  <si>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</si>
  <si>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</si>
  <si>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</si>
  <si>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</si>
  <si>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</si>
  <si>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</si>
  <si>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</si>
  <si>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</si>
  <si>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</si>
  <si>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</si>
  <si>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</si>
  <si>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</si>
  <si>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</si>
  <si>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</si>
  <si>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</si>
  <si>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</si>
  <si>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</si>
  <si>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</si>
  <si>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</si>
  <si>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</si>
  <si>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</si>
  <si>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</si>
  <si>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</si>
  <si>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</si>
  <si>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</si>
  <si>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</si>
  <si>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</si>
  <si>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</si>
  <si>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</si>
  <si>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</si>
  <si>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</si>
  <si>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</si>
  <si>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</si>
  <si>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</si>
  <si>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</si>
  <si>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</si>
  <si>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</si>
  <si>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</si>
  <si>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</si>
  <si>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</si>
  <si>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</si>
  <si>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</si>
  <si>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</si>
  <si>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</si>
  <si>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</si>
  <si>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</si>
  <si>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</si>
  <si>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</si>
  <si>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</si>
  <si>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</si>
  <si>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</si>
  <si>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</si>
  <si>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</si>
  <si>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</si>
  <si>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</si>
  <si>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</si>
  <si>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</si>
  <si>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</si>
  <si>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</si>
  <si>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</si>
  <si>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</si>
  <si>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</si>
  <si>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</si>
  <si>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</si>
  <si>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</si>
  <si>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</si>
  <si>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</si>
  <si>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</si>
  <si>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</si>
  <si>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</si>
  <si>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</si>
  <si>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</si>
  <si>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</si>
  <si>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</si>
  <si>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</si>
  <si>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</si>
  <si>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</si>
  <si>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</si>
  <si>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</si>
  <si>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</si>
  <si>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</si>
  <si>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</si>
  <si>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</si>
  <si>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</si>
  <si>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</si>
  <si>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</si>
  <si>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</si>
  <si>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</si>
  <si>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</si>
  <si>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</si>
  <si>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</si>
  <si>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</si>
  <si>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</si>
  <si>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</si>
  <si>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</si>
  <si>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</si>
  <si>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</si>
  <si>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</si>
  <si>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</si>
  <si>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</si>
  <si>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</si>
  <si>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</si>
  <si>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</si>
  <si>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</si>
  <si>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</si>
  <si>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</si>
  <si>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</si>
  <si>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</si>
  <si>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</si>
  <si>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</si>
  <si>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</si>
  <si>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</si>
  <si>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</si>
  <si>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</si>
  <si>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</si>
  <si>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</si>
  <si>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</si>
  <si>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</si>
  <si>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</si>
  <si>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</si>
  <si>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</si>
  <si>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</si>
  <si>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</si>
  <si>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</si>
  <si>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</si>
  <si>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</si>
  <si>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</si>
  <si>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</si>
  <si>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</si>
  <si>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</si>
  <si>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</si>
  <si>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</si>
  <si>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</si>
  <si>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</si>
  <si>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</si>
  <si>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</si>
  <si>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</si>
  <si>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</si>
  <si>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</si>
  <si>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</si>
  <si>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</si>
  <si>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</si>
  <si>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</si>
  <si>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</si>
  <si>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</si>
  <si>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</si>
  <si>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</si>
  <si>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</si>
  <si>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</si>
  <si>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</si>
  <si>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</si>
  <si>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</si>
  <si>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</si>
  <si>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</si>
  <si>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</si>
  <si>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</si>
  <si>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</si>
  <si>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</si>
  <si>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</si>
  <si>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</si>
  <si>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</si>
  <si>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</si>
  <si>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</si>
  <si>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</si>
  <si>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</si>
  <si>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</si>
  <si>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</si>
  <si>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</si>
  <si>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</si>
  <si>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</si>
  <si>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</si>
  <si>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</si>
  <si>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</si>
  <si>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</si>
  <si>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</si>
  <si>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</si>
  <si>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</si>
  <si>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</si>
  <si>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</si>
  <si>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</si>
  <si>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</si>
  <si>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</si>
  <si>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</si>
  <si>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</si>
  <si>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</si>
  <si>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</si>
  <si>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</si>
  <si>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</si>
  <si>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</si>
  <si>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</si>
  <si>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</si>
  <si>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</si>
  <si>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</si>
  <si>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</si>
  <si>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</si>
  <si>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</si>
  <si>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</si>
  <si>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</si>
  <si>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</si>
  <si>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</si>
  <si>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</si>
  <si>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</si>
  <si>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</si>
  <si>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</si>
  <si>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</si>
  <si>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</si>
  <si>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</si>
  <si>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</si>
  <si>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</si>
  <si>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</si>
  <si>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</si>
  <si>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</si>
  <si>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</si>
  <si>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</si>
  <si>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</si>
  <si>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</si>
  <si>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</si>
  <si>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</si>
  <si>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</si>
  <si>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</si>
  <si>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</si>
  <si>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</si>
  <si>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</si>
  <si>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</si>
  <si>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</si>
  <si>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</si>
  <si>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</si>
  <si>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</si>
  <si>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</si>
  <si>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</si>
  <si>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</si>
  <si>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</si>
  <si>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</si>
  <si>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</si>
  <si>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</si>
  <si>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</si>
  <si>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</si>
  <si>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</si>
  <si>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</si>
  <si>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</si>
  <si>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</si>
  <si>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</si>
  <si>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</si>
  <si>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</si>
  <si>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</si>
  <si>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</si>
  <si>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</si>
  <si>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</si>
  <si>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</si>
  <si>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</si>
  <si>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</si>
  <si>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</si>
  <si>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</si>
  <si>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</si>
  <si>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</si>
  <si>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</si>
  <si>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</si>
  <si>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</si>
  <si>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</si>
  <si>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</si>
  <si>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</si>
  <si>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</si>
  <si>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</si>
  <si>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</si>
  <si>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</si>
  <si>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</si>
  <si>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</si>
  <si>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</si>
  <si>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</si>
  <si>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</si>
  <si>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</si>
  <si>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</si>
  <si>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</si>
  <si>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</si>
  <si>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</si>
  <si>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</si>
  <si>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</si>
  <si>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</si>
  <si>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</si>
  <si>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</si>
  <si>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</si>
  <si>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</si>
  <si>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</si>
  <si>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</si>
  <si>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</si>
  <si>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</si>
  <si>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</si>
  <si>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</si>
  <si>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</si>
  <si>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</si>
  <si>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</si>
  <si>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</si>
  <si>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</si>
  <si>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</si>
  <si>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</si>
  <si>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</si>
  <si>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</si>
  <si>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</si>
  <si>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</si>
  <si>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</si>
  <si>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</si>
  <si>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</si>
  <si>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</si>
  <si>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</si>
  <si>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</si>
  <si>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</si>
  <si>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</si>
  <si>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</si>
  <si>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</si>
  <si>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</si>
  <si>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</si>
  <si>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</si>
  <si>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</si>
  <si>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</si>
  <si>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</si>
  <si>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</si>
  <si>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</si>
  <si>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</si>
  <si>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</si>
  <si>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</si>
  <si>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</si>
  <si>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</si>
  <si>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</si>
  <si>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</si>
  <si>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</si>
  <si>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</si>
  <si>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</si>
  <si>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</si>
  <si>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</si>
  <si>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</si>
  <si>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</si>
  <si>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</si>
  <si>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</si>
  <si>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</si>
  <si>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</si>
  <si>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</si>
  <si>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</si>
  <si>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</si>
  <si>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</si>
  <si>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</si>
  <si>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</si>
  <si>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</si>
  <si>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</si>
  <si>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</si>
  <si>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</si>
  <si>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</si>
  <si>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</si>
  <si>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</si>
  <si>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</si>
  <si>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</si>
  <si>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</si>
  <si>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</si>
  <si>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</si>
  <si>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</si>
  <si>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</si>
  <si>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</si>
  <si>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</si>
  <si>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</si>
  <si>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</si>
  <si>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</si>
  <si>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</si>
  <si>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</si>
  <si>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</si>
  <si>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</si>
  <si>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</si>
  <si>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</si>
  <si>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</si>
  <si>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</si>
  <si>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</si>
  <si>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</si>
  <si>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</si>
  <si>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</si>
  <si>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</si>
  <si>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</si>
  <si>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</si>
  <si>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</si>
  <si>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</si>
  <si>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</si>
  <si>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</si>
  <si>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</si>
  <si>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</si>
  <si>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</si>
  <si>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</si>
  <si>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</si>
  <si>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</si>
  <si>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</si>
  <si>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</si>
  <si>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</si>
  <si>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</si>
  <si>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</si>
  <si>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</si>
  <si>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</si>
  <si>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</si>
  <si>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</si>
  <si>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</si>
  <si>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</si>
  <si>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</si>
  <si>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</si>
  <si>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</si>
  <si>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</si>
  <si>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</si>
  <si>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</si>
  <si>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</si>
  <si>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</si>
  <si>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</si>
  <si>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</si>
  <si>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</si>
  <si>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</si>
  <si>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</si>
  <si>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</si>
  <si>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</si>
  <si>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</si>
  <si>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</si>
  <si>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</si>
  <si>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</si>
  <si>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</si>
  <si>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</si>
  <si>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</si>
  <si>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</si>
  <si>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</si>
  <si>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</si>
  <si>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</si>
  <si>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</si>
  <si>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</si>
  <si>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</si>
  <si>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</si>
  <si>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</si>
  <si>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</si>
  <si>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</si>
  <si>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</si>
  <si>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</si>
  <si>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</si>
  <si>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</si>
  <si>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</si>
  <si>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</si>
  <si>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</si>
  <si>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</si>
  <si>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</si>
  <si>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</si>
  <si>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</si>
  <si>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</si>
  <si>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</si>
  <si>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</si>
  <si>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</si>
  <si>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</si>
  <si>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</si>
  <si>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</si>
  <si>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</si>
  <si>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</si>
  <si>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</si>
  <si>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</si>
  <si>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</si>
  <si>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</si>
  <si>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</si>
  <si>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</si>
  <si>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</si>
  <si>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</si>
  <si>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</si>
  <si>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</si>
  <si>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</si>
  <si>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</si>
  <si>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</si>
  <si>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</si>
  <si>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</si>
  <si>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</si>
  <si>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</si>
  <si>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</si>
  <si>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</si>
  <si>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</si>
  <si>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</si>
  <si>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</si>
  <si>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</si>
  <si>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</si>
  <si>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</si>
  <si>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</si>
  <si>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</si>
  <si>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</si>
  <si>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</si>
  <si>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</si>
  <si>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</si>
  <si>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</si>
  <si>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</si>
  <si>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</si>
  <si>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</si>
  <si>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</si>
  <si>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</si>
  <si>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</si>
  <si>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</si>
  <si>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</si>
  <si>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</si>
  <si>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</si>
  <si>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</si>
  <si>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</si>
  <si>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</si>
  <si>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</si>
  <si>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</si>
  <si>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</si>
  <si>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</si>
  <si>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</si>
  <si>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</si>
  <si>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</si>
  <si>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</si>
  <si>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</si>
  <si>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</si>
  <si>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</si>
  <si>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</si>
  <si>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</si>
  <si>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</si>
  <si>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</si>
  <si>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</si>
  <si>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</si>
  <si>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</si>
  <si>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</si>
  <si>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</si>
  <si>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</si>
  <si>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</si>
  <si>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</si>
  <si>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</si>
  <si>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</si>
  <si>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</si>
  <si>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</si>
  <si>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</si>
  <si>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</si>
  <si>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</si>
  <si>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</si>
  <si>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</si>
  <si>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</si>
  <si>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</si>
  <si>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</si>
  <si>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</si>
  <si>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</si>
  <si>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</si>
  <si>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</si>
  <si>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</si>
  <si>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</si>
  <si>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</si>
  <si>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</si>
  <si>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</si>
  <si>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</si>
  <si>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</si>
  <si>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</si>
  <si>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</si>
  <si>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</si>
  <si>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</si>
  <si>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</si>
  <si>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</si>
  <si>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</si>
  <si>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</si>
  <si>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</si>
  <si>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</si>
  <si>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</si>
  <si>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</si>
  <si>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</si>
  <si>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</si>
  <si>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</si>
  <si>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</si>
  <si>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</si>
  <si>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</si>
  <si>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</si>
  <si>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</si>
  <si>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</si>
  <si>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</si>
  <si>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</si>
  <si>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</si>
  <si>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</si>
  <si>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</si>
  <si>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</si>
  <si>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</si>
  <si>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</si>
  <si>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</si>
  <si>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</si>
  <si>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</si>
  <si>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</si>
  <si>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</si>
  <si>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</si>
  <si>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</si>
  <si>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</si>
  <si>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</si>
  <si>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</si>
  <si>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</si>
  <si>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</si>
  <si>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</si>
  <si>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</si>
  <si>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</si>
  <si>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</si>
  <si>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</si>
  <si>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</si>
  <si>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</si>
  <si>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</si>
  <si>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</si>
  <si>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</si>
  <si>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</si>
  <si>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</si>
  <si>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</si>
  <si>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</si>
  <si>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</si>
  <si>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</si>
  <si>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</si>
  <si>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</si>
  <si>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</si>
  <si>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</si>
  <si>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</si>
  <si>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</si>
  <si>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</si>
  <si>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</si>
  <si>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</si>
  <si>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</si>
  <si>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</si>
  <si>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</si>
  <si>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</si>
  <si>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</si>
  <si>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</si>
  <si>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</si>
  <si>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</si>
  <si>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</si>
  <si>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</si>
  <si>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</si>
  <si>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</si>
  <si>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</si>
  <si>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</si>
  <si>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</si>
  <si>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</si>
  <si>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</si>
  <si>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</si>
  <si>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</si>
  <si>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</si>
  <si>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</si>
  <si>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</si>
  <si>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</si>
  <si>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</si>
  <si>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</si>
  <si>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</si>
  <si>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</si>
  <si>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</si>
  <si>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</si>
  <si>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</si>
  <si>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</si>
  <si>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</si>
  <si>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</si>
  <si>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</si>
  <si>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</si>
  <si>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</si>
  <si>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</si>
  <si>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</si>
  <si>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</si>
  <si>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</si>
  <si>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</si>
  <si>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</si>
  <si>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</si>
  <si>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</si>
  <si>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</si>
  <si>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</si>
  <si>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</si>
  <si>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</si>
  <si>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</si>
  <si>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</si>
  <si>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</si>
  <si>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</si>
  <si>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</si>
  <si>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</si>
  <si>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</si>
  <si>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</si>
  <si>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</si>
  <si>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</si>
  <si>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</si>
  <si>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</si>
  <si>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</si>
  <si>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</si>
  <si>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</si>
  <si>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</si>
  <si>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</si>
  <si>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</si>
  <si>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</si>
  <si>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</si>
  <si>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</si>
  <si>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</si>
  <si>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</si>
  <si>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</si>
  <si>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</si>
  <si>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</si>
  <si>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</si>
  <si>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</si>
  <si>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</si>
  <si>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</si>
  <si>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</si>
  <si>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</si>
  <si>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</si>
  <si>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</si>
  <si>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</si>
  <si>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</si>
  <si>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</si>
  <si>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</si>
  <si>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</si>
  <si>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</si>
  <si>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</si>
  <si>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</si>
  <si>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</si>
  <si>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</si>
  <si>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</si>
  <si>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</si>
  <si>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</si>
  <si>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</si>
  <si>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</si>
  <si>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</si>
  <si>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</si>
  <si>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</si>
  <si>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</si>
  <si>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</si>
  <si>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</si>
  <si>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</si>
  <si>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</si>
  <si>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</si>
  <si>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</si>
  <si>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</si>
  <si>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</si>
  <si>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</si>
  <si>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</si>
  <si>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</si>
  <si>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</si>
  <si>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</si>
  <si>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</si>
  <si>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</si>
  <si>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</si>
  <si>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</si>
  <si>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</si>
  <si>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</si>
  <si>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</si>
  <si>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</si>
  <si>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</si>
  <si>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</si>
  <si>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</si>
  <si>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</si>
  <si>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</si>
  <si>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</si>
  <si>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</si>
  <si>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</si>
  <si>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</si>
  <si>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</si>
  <si>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</si>
  <si>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</si>
  <si>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</si>
  <si>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</si>
  <si>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</si>
  <si>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</si>
  <si>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</si>
  <si>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</si>
  <si>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</si>
  <si>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</si>
  <si>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</si>
  <si>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</si>
  <si>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</si>
  <si>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</si>
  <si>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</si>
  <si>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</si>
  <si>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</si>
  <si>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</si>
  <si>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</si>
  <si>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</si>
  <si>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</si>
  <si>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</si>
  <si>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</si>
  <si>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</si>
  <si>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</si>
  <si>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</si>
  <si>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</si>
  <si>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</si>
  <si>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</si>
  <si>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</si>
  <si>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</si>
  <si>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</si>
  <si>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</si>
  <si>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</si>
  <si>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</si>
  <si>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</si>
  <si>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</si>
  <si>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</si>
  <si>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</si>
  <si>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</si>
  <si>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</si>
  <si>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</si>
  <si>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</si>
  <si>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</si>
  <si>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</si>
  <si>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</si>
  <si>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</si>
  <si>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</si>
  <si>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</si>
  <si>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PCM-20251212-00000666</t>
  </si>
  <si>
    <t>EM Team on the way ETA: 30 Mins</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</si>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</sst>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340.63380254629737</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46003.582228472224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46003.582228472224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46003.582228472224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46003.582228472224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46003.582228472224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46003.582228472224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46003.582228472224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46003.582228472224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46003.582228472224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46003.582228472224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46003.582228472224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46003.582228472224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46003.582228472224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46003.582228472224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46003.582228472224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46003.582228472224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46003.582228472224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46003.582228472224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46003.582228472224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46003.582228472224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46003.582228472224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46003.582228472224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46003.582228472224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46003.582228472224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46003.582228472224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46003.582228472224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46003.582228472224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46003.582228472224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46003.582228472224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46003.582228472224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46003.582228472224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46003.582228472224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46003.582228472224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46003.582228472224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46003.582228472224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46003.582228472224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46003.582228472224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46003.582228472224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46003.582228472224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46003.582228472224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46003.582228472224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46003.582228472224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46003.582228472224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46003.582228472224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46003.582228472224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46003.582228472224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46003.582228472224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46003.582228472224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46003.582228472224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46003.582228472224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46003.582228472224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46003.582228472224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46003.582228472224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46003.582228472224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46003.582228472224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46003.582228472224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46003.582228472224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46003.582228472224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46003.582228472224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46003.582228472224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46003.582228472224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46003.582228472224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46003.582228472224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46003.582228472224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46003.582228472224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46003.582228472224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46003.582228472224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46003.582228472224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46003.582228472224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46003.582228472224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46003.582228472224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46003.582228472224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46003.582228472224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46003.582228472224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46003.582228472224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46003.582228472224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46003.582228472224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46003.582228472224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46003.582228472224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46003.582228472224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46003.582228472224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46003.582228472224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46003.582228472224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46003.582228472224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46003.582228472224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46003.582228472224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46003.582228472224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46003.582228472224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46003.582228472224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46003.582228472224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46003.582228472224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46003.582228472224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46003.582228472224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46003.582228472224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46003.582228472224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46003.582228472224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46003.582228472224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46003.582228472224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46003.582228472224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46003.582228472224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46003.582228472224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46003.582228472224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46003.582228472224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46003.582228472224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46003.582228472224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46003.582228472224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46003.582228472224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46003.582228472224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46003.582228472224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46003.582228472224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46003.582228472224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46003.582228472224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46003.582228472224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46003.582228472224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46003.582228472224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46003.582228472224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46003.582228472224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46003.582228472224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46003.582228472224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46003.582228472224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46003.582228472224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46003.582228472224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46003.582228472224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46003.582228472224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46003.582228472224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46003.582228472224</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916BC61D-63AA-447B-9D75-8ACD9A3218F9}"/>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178.58239050926204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19.194809490742045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6.2268465277811629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2.7503187500042259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46003.582228472224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46003.582228472224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46003.582228472224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46003.582228472224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46003.582228472224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46003.582228472224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46003.582228472224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46003.582228472224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46003.582228472224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46003.582228472224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46003.582228472224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46003.582228472224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46003.582228472224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46003.582228472224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46003.582228472224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46003.582228472224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46003.582228472224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46003.582228472224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46003.582228472224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46003.582228472224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46003.582228472224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46003.582228472224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46003.582228472224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46003.582228472224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46003.582228472224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46003.582228472224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46003.582228472224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46003.582228472224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46003.582228472224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46003.582228472224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46003.582228472224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46003.582228472224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46003.582228472224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46003.582228472224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46003.582228472224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46003.582228472224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46003.582228472224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46003.582228472224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46003.582228472224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46003.582228472224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46003.582228472224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46003.582228472224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46003.582228472224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46003.582228472224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46003.582228472224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46003.582228472224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46003.582228472224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46003.582228472224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46003.582228472224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46003.582228472224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46003.582228472224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46003.582228472224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46003.582228472224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46003.582228472224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46003.582228472224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46003.582228472224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46003.582228472224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46003.582228472224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46003.582228472224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46003.582228472224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46003.582228472224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46003.582228472224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46003.582228472224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46003.582228472224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46003.582228472224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46003.582228472224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46003.582228472224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46003.582228472224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46003.582228472224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46003.582228472224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46003.582228472224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46003.582228472224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46003.582228472224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46003.582228472224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46003.582228472224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46003.582228472224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46003.582228472224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46003.582228472224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46003.582228472224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46003.582228472224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46003.582228472224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46003.582228472224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46003.582228472224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46003.582228472224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46003.582228472224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46003.582228472224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46003.582228472224</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46003.582228472224</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46003.582228472224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46003.582228472224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46003.582228472224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46003.582228472224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46003.582228472224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46003.582228472224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46003.582228472224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46003.582228472224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46003.582228472224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46003.582228472224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46003.582228472224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46003.582228472224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46003.582228472224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46003.582228472224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46003.582228472224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46003.582228472224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46003.582228472224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46003.582228472224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46003.582228472224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46003.582228472224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46003.582228472224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46003.582228472224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46003.582228472224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46003.582228472224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46003.582228472224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46003.582228472224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46003.582228472224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46003.582228472224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46003.582228472224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46003.582228472224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46003.582228472224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46003.582228472224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46003.582228472224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46003.582228472224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46003.582228472224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46003.582228472224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46003.582228472224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46003.582228472224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46003.582228472224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46003.582228472224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46003.582228472224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46003.582228472224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46003.582228472224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46003.582228472224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46003.582228472224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46003.582228472224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46003.582228472224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46003.582228472224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46003.582228472224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46003.582228472224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46003.582228472224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46003.582228472224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46003.582228472224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46003.582228472224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46003.582228472224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46003.582228472224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46003.582228472224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46003.582228472224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46003.582228472224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46003.582228472224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46003.582228472224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46003.582228472224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46003.582228472224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46003.582228472224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46003.582228472224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46003.582228472224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46003.582228472224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46003.582228472224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46003.582228472224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46003.582228472224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46003.582228472224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46003.582228472224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46003.582228472224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46003.582228472224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46003.582228472224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46003.582228472224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46003.582228472224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46003.582228472224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46003.582228472224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46003.582228472224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46003.582228472224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46003.582228472224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46003.582228472224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46003.582228472224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46003.582228472224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46003.582228472224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46003.582228472224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46003.582228472224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46003.582228472224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46003.582228472224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46003.582228472224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46003.582228472224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46003.582228472224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46003.582228472224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46003.582228472224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46003.582228472224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46003.582228472224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46003.582228472224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46003.582228472224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46003.582228472224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46003.582228472224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46003.582228472224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46003.582228472224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46003.582228472224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46003.582228472224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46003.582228472224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46003.582228472224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46003.582228472224</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46003.582228472224</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46003.582228472224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46003.582228472224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46003.582228472224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46003.582228472224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46003.582228472224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46003.582228472224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46003.582228472224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46003.582228472224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46003.582228472224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46003.582228472224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46003.582228472224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46003.582228472224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46003.582228472224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46003.582228472224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46003.582228472224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46003.582228472224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46003.582228472224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46003.582228472224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46003.582228472224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46003.582228472224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46003.582228472224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46003.582228472224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46003.582228472224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46003.582228472224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46003.582228472224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46003.582228472224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46003.582228472224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46003.582228472224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46003.582228472224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46003.582228472224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46003.582228472224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46003.582228472224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46003.582228472224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46003.582228472224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46003.582228472224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46003.582228472224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46003.582228472224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46003.582228472224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46003.582228472224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46003.582228472224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46003.582228472224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46003.582228472224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46003.582228472224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46003.582228472224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46003.582228472224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46003.582228472224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46003.582228472224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46003.582228472224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46003.582228472224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46003.582228472224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46003.582228472224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46003.582228472224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46003.582228472224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46003.582228472224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46003.582228472224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46003.582228472224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46003.582228472224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46003.582228472224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46003.582228472224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46003.582228472224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46003.582228472224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46003.582228472224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46003.582228472224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46003.582228472224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46003.582228472224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46003.582228472224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46003.582228472224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46003.582228472224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46003.582228472224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46003.582228472224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46003.582228472224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46003.582228472224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46003.582228472224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46003.582228472224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46003.582228472224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46003.582228472224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46003.582228472224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46003.582228472224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46003.582228472224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46003.582228472224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46003.582228472224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46003.582228472224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46003.582228472224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46003.582228472224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46003.582228472224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46003.582228472224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46003.582228472224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46003.582228472224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46003.582228472224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46003.582228472224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46003.582228472224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46003.582228472224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46003.582228472224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46003.582228472224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46003.582228472224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46003.582228472224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46003.582228472224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46003.582228472224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46003.582228472224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46003.582228472224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46003.582228472224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46003.582228472224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46003.582228472224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46003.582228472224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46003.582228472224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46003.582228472224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46003.582228472224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46003.582228472224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46003.582228472224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46003.582228472224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46003.582228472224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46003.582228472224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46003.582228472224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46003.582228472224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46003.582228472224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46003.582228472224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46003.582228472224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46003.582228472224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46003.582228472224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46003.582228472224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46003.582228472224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46003.582228472224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46003.582228472224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46003.582228472224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46003.582228472224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46003.582228472224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46003.582228472224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46003.582228472224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46003.582228472224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46003.582228472224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46003.582228472224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46003.582228472224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46003.582228472224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46003.582228472224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46003.582228472224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46003.582228472224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46003.582228472224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46003.582228472224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46003.582228472224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46003.582228472224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46003.582228472224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46003.582228472224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46003.582228472224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46003.582228472224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46003.582228472224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46003.582228472224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46003.582228472224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46003.582228472224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46003.582228472224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46003.582228472224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46003.582228472224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46003.582228472224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46003.582228472224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46003.582228472224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46003.582228472224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46003.582228472224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46003.582228472224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46003.582228472224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46003.582228472224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46003.582228472224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46003.582228472224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46003.582228472224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46003.582228472224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46003.582228472224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46003.582228472224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46003.582228472224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46003.582228472224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46003.582228472224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46003.582228472224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46003.582228472224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46003.582228472224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46003.582228472224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46003.582228472224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46003.582228472224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46003.582228472224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46003.582228472224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46003.582228472224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46003.582228472224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46003.582228472224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46003.582228472224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46003.582228472224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46003.582228472224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46003.582228472224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46003.582228472224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46003.582228472224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46003.582228472224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46003.582228472224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46003.582228472224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46003.582228472224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46003.582228472224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46003.582228472224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46003.582228472224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46003.582228472224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46003.582228472224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46003.582228472224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46003.582228472224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46003.582228472224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46003.582228472224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46003.582228472224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46003.582228472224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46003.582228472224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46003.582228472224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46003.582228472224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46003.582228472224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46003.582228472224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46003.582228472224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46003.582228472224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46003.582228472224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46003.582228472224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46003.582228472224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46003.582228472224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46003.582228472224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46003.582228472224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46003.582228472224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46003.582228472224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46003.582228472224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46003.582228472224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46003.582228472224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46003.582228472224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46003.582228472224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46003.582228472224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46003.582228472224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46003.582228472224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46003.582228472224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46003.582228472224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46003.582228472224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46003.582228472224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46003.582228472224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46003.582228472224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46003.582228472224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46003.582228472224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46003.582228472224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46003.582228472224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46003.582228472224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46003.582228472224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46003.582228472224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46003.582228472224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46003.582228472224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46003.582228472224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46003.582228472224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46003.582228472224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46003.582228472224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46003.582228472224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46003.582228472224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46003.582228472224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46003.582228472224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46003.582228472224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46003.582228472224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46003.582228472224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46003.582228472224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46003.582228472224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46003.582228472224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46003.582228472224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46003.582228472224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46003.582228472224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46003.582228472224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46003.582228472224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46003.582228472224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46003.582228472224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46003.582228472224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46003.582228472224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46003.582228472224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46003.582228472224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46003.582228472224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46003.582228472224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46003.582228472224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46003.582228472224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46003.582228472224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46003.582228472224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46003.582228472224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46003.582228472224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46003.582228472224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46003.582228472224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46003.582228472224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46003.582228472224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46003.582228472224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46003.582228472224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46003.582228472224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46003.582228472224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46003.582228472224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46003.582228472224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46003.582228472224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46003.582228472224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46003.582228472224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46003.582228472224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46003.582228472224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46003.582228472224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46003.582228472224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46003.582228472224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46003.582228472224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46003.582228472224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46003.582228472224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46003.582228472224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46003.582228472224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46003.582228472224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46003.582228472224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46003.582228472224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46003.582228472224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46003.582228472224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46003.582228472224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46003.582228472224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46003.582228472224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46003.582228472224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46003.582228472224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46003.582228472224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46003.582228472224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46003.582228472224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46003.582228472224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46003.582228472224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46003.582228472224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46003.582228472224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46003.582228472224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46003.582228472224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46003.582228472224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46003.582228472224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46003.582228472224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46003.582228472224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46003.582228472224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46003.582228472224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46003.582228472224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46003.582228472224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46003.582228472224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46003.582228472224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46003.582228472224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46003.582228472224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46003.582228472224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46003.582228472224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46003.582228472224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46003.582228472224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46003.582228472224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46003.582228472224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46003.582228472224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46003.582228472224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46003.582228472224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46003.582228472224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46003.582228472224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46003.582228472224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46003.582228472224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46003.582228472224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46003.582228472224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46003.582228472224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46003.582228472224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46003.582228472224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46003.582228472224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46003.582228472224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46003.582228472224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46003.582228472224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46003.582228472224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46003.582228472224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46003.582228472224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46003.582228472224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46003.582228472224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46003.582228472224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46003.582228472224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46003.582228472224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46003.582228472224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46003.582228472224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46003.582228472224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46003.582228472224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46003.582228472224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46003.582228472224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46003.582228472224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46003.582228472224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46003.582228472224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46003.582228472224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46003.582228472224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46003.582228472224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46003.582228472224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46003.582228472224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46003.582228472224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46003.582228472224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46003.582228472224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46003.582228472224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46003.582228472224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46003.582228472224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46003.582228472224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46003.582228472224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46003.582228472224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46003.582228472224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46003.582228472224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46003.582228472224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46003.582228472224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46003.582228472224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46003.582228472224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46003.582228472224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46003.582228472224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46003.582228472224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46003.582228472224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46003.582228472224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46003.582228472224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46003.582228472224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46003.582228472224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46003.582228472224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46003.582228472224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46003.582228472224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46003.582228472224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46003.582228472224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46003.582228472224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46003.582228472224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46003.582228472224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46003.582228472224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46003.582228472224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46003.582228472224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46003.582228472224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46003.582228472224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46003.582228472224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46003.582228472224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46003.582228472224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46003.582228472224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46003.582228472224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46003.582228472224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46003.582228472224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46003.582228472224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46003.582228472224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46003.582228472224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46003.582228472224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46003.582228472224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46003.582228472224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46003.582228472224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46003.582228472224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46003.582228472224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46003.582228472224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46003.582228472224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46003.582228472224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46003.582228472224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46003.582228472224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46003.582228472224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46003.582228472224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46003.582228472224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46003.582228472224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46003.582228472224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46003.582228472224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46003.582228472224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46003.582228472224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46003.582228472224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46003.582228472224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46003.582228472224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46003.582228472224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46003.582228472224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46003.582228472224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46003.582228472224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46003.582228472224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46003.582228472224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46003.582228472224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46003.582228472224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46003.582228472224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46003.582228472224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46003.582228472224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46003.582228472224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46003.582228472224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46003.582228472224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46003.582228472224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46003.582228472224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46003.582228472224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46003.582228472224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46003.582228472224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46003.582228472224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46003.582228472224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46003.582228472224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46003.582228472224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46003.582228472224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46003.582228472224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46003.582228472224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46003.582228472224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46003.582228472224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46003.582228472224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46003.582228472224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46003.582228472224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46003.582228472224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46003.582228472224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46003.582228472224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46003.582228472224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46003.582228472224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46003.582228472224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46003.582228472224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46003.582228472224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46003.582228472224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46003.582228472224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46003.582228472224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46003.582228472224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46003.582228472224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46003.582228472224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46003.582228472224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46003.582228472224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46003.582228472224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46003.582228472224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46003.582228472224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46003.582228472224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46003.582228472224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46003.582228472224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46003.582228472224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46003.582228472224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46003.582228472224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46003.582228472224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46003.582228472224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46003.582228472224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46003.582228472224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46003.582228472224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46003.582228472224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46003.582228472224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46003.582228472224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46003.582228472224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46003.582228472224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46003.582228472224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46003.582228472224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46003.582228472224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46003.582228472224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46003.582228472224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46003.582228472224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46003.582228472224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46003.582228472224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46003.582228472224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46003.582228472224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46003.582228472224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46003.582228472224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46003.582228472224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46003.582228472224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46003.582228472224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46003.582228472224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46003.582228472224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46003.582228472224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46003.582228472224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46003.582228472224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46003.582228472224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46003.582228472224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46003.582228472224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46003.582228472224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46003.582228472224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46003.582228472224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46003.582228472224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46003.582228472224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46003.582228472224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46003.582228472224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46003.582228472224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46003.582228472224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46003.582228472224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46003.582228472224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46003.582228472224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46003.582228472224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46003.582228472224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46003.582228472224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46003.582228472224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46003.582228472224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46003.582228472224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46003.582228472224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46003.582228472224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46003.582228472224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46003.582228472224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46003.582228472224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46003.582228472224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46003.582228472224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46003.582228472224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46003.582228472224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46003.582228472224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46003.582228472224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46003.582228472224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46003.582228472224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46003.582228472224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46003.582228472224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46003.582228472224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46003.582228472224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46003.582228472224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46003.582228472224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46003.582228472224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46003.582228472224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46003.582228472224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46003.582228472224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46003.582228472224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46003.582228472224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46003.582228472224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46003.582228472224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46003.582228472224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46003.582228472224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46003.582228472224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46003.582228472224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46003.582228472224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46003.582228472224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46003.582228472224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46003.582228472224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46003.582228472224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46003.582228472224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46003.582228472224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46003.582228472224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46003.582228472224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46003.582228472224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46003.582228472224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46003.582228472224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46003.582228472224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46003.582228472224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46003.582228472224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46003.582228472224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46003.582228472224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46003.582228472224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46003.582228472224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46003.582228472224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46003.582228472224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46003.582228472224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46003.582228472224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46003.582228472224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46003.582228472224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46003.582228472224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46003.582228472224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46003.582228472224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46003.582228472224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46003.582228472224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46003.582228472224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46003.582228472224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46003.582228472224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46003.582228472224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46003.582228472224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46003.582228472224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46003.582228472224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46003.582228472224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46003.582228472224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46003.582228472224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46003.582228472224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46003.582228472224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46003.582228472224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46003.582228472224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46003.582228472224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46003.582228472224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46003.582228472224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46003.582228472224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46003.582228472224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46003.582228472224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46003.582228472224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46003.582228472224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46003.582228472224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46003.582228472224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46003.582228472224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46003.582228472224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46003.582228472224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46003.582228472224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46003.582228472224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46003.582228472224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46003.582228472224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46003.582228472224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46003.582228472224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46003.582228472224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46003.582228472224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46003.582228472224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46003.582228472224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46003.582228472224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46003.582228472224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46003.582228472224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46003.582228472224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46003.582228472224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46003.582228472224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46003.582228472224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46003.582228472224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46003.582228472224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46003.582228472224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46003.582228472224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46003.582228472224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46003.582228472224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46003.582228472224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46003.582228472224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46003.582228472224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46003.582228472224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46003.582228472224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46003.582228472224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46003.582228472224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46003.582228472224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46003.582228472224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46003.582228472224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46003.582228472224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46003.582228472224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46003.582228472224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46003.582228472224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46003.582228472224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46003.582228472224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46003.582228472224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46003.582228472224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46003.582228472224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46003.582228472224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46003.582228472224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46003.582228472224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46003.582228472224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46003.582228472224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46003.582228472224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46003.582228472224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46003.582228472224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46003.582228472224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46003.582228472224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46003.582228472224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46003.582228472224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46003.582228472224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46003.582228472224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46003.582228472224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46003.582228472224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46003.582228472224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46003.582228472224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46003.582228472224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46003.582228472224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46003.582228472224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46003.582228472224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46003.582228472224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46003.582228472224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46003.582228472224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46003.582228472224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46003.582228472224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46003.582228472224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46003.582228472224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46003.582228472224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46003.582228472224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46003.582228472224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46003.582228472224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46003.582228472224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46003.582228472224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46003.582228472224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46003.582228472224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46003.582228472224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46003.582228472224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46003.582228472224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46003.582228472224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46003.582228472224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46003.582228472224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46003.582228472224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46003.582228472224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46003.582228472224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46003.582228472224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46003.582228472224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46003.582228472224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46003.582228472224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46003.582228472224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46003.582228472224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46003.582228472224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46003.582228472224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46003.582228472224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46003.582228472224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46003.582228472224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46003.582228472224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46003.582228472224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46003.582228472224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46003.582228472224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46003.582228472224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46003.582228472224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46003.582228472224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46003.582228472224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46003.582228472224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46003.582228472224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46003.582228472224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46003.582228472224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46003.582228472224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46003.582228472224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46003.582228472224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46003.582228472224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46003.582228472224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46003.582228472224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46003.582228472224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46003.582228472224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46003.582228472224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46003.582228472224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46003.582228472224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46003.582228472224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46003.582228472224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46003.582228472224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46003.582228472224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46003.582228472224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46003.582228472224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46003.582228472224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46003.582228472224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46003.582228472224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46003.582228472224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46003.582228472224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46003.582228472224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46003.582228472224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46003.582228472224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46003.582228472224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46003.582228472224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46003.582228472224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46003.582228472224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46003.582228472224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46003.582228472224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46003.582228472224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46003.582228472224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46003.582228472224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46003.582228472224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46003.582228472224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46003.582228472224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46003.582228472224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46003.582228472224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46003.582228472224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46003.582228472224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46003.582228472224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46003.582228472224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46003.582228472224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46003.582228472224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46003.582228472224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46003.582228472224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46003.582228472224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46003.582228472224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46003.582228472224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46003.582228472224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46003.582228472224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46003.582228472224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46003.582228472224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46003.582228472224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46003.582228472224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46003.582228472224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46003.582228472224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46003.582228472224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46003.582228472224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46003.582228472224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46003.582228472224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46003.582228472224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46003.582228472224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46003.582228472224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46003.582228472224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46003.582228472224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46003.582228472224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46003.582228472224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46003.582228472224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46003.582228472224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46003.582228472224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46003.582228472224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46003.582228472224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46003.582228472224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46003.582228472224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46003.582228472224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46003.582228472224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46003.582228472224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46003.582228472224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46003.582228472224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46003.582228472224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46003.582228472224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46003.582228472224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46003.582228472224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46003.582228472224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46003.582228472224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46003.582228472224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46003.582228472224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46003.582228472224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46003.582228472224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46003.582228472224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46003.582228472224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46003.582228472224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46003.582228472224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46003.582228472224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46003.582228472224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46003.582228472224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46003.582228472224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46003.582228472224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46003.582228472224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46003.582228472224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46003.582228472224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46003.582228472224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46003.582228472224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46003.582228472224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46003.582228472224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46003.582228472224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46003.582228472224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46003.582228472224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46003.582228472224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46003.582228472224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46003.582228472224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46003.582228472224</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300.10151087962731</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4.7880849537032191</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0.11360578703897772</v>
      </c>
      <c r="H4" s="91">
        <v>46003.462881944448</v>
      </c>
      <c r="I4" s="106" t="str">
        <f>IFERROR(VLOOKUP(D4,DB!A:F,6,0),"")</f>
        <v>Generator-SG</v>
      </c>
      <c r="J4" s="106" t="str">
        <f>IFERROR(VLOOKUP(D4,DB!A:G,7,0),"")</f>
        <v>No BB Shifted</v>
      </c>
      <c r="K4" s="93" t="s">
        <v>39126</v>
      </c>
      <c r="L4" s="87" t="str">
        <f>IFERROR(VLOOKUP(D4,DB!A:I,9,0),"")</f>
        <v>Latis</v>
      </c>
    </row>
    <row r="5" spans="1:16" ht="15" customHeight="1">
      <c r="A5" s="106"/>
      <c r="B5" s="106" t="str">
        <f>IFERROR(VLOOKUP(D5,DB!A:K,11,0),"")</f>
        <v/>
      </c>
      <c r="C5" s="89"/>
      <c r="D5" s="87"/>
      <c r="E5" s="90"/>
      <c r="F5" s="91"/>
      <c r="G5" s="92">
        <f t="shared" ca="1" si="1"/>
        <v>46003.582228472224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46003.582228472224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46003.582228472224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46003.582228472224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46003.582228472224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46003.582228472224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46003.582228472224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46003.582228472224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46003.582228472224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46003.582228472224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46003.582228472224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46003.582228472224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46003.582228472224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46003.582228472224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46003.582228472224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46003.582228472224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46003.582228472224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46003.582228472224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46003.582228472224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46003.582228472224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46003.582228472224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46003.582228472224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46003.582228472224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46003.582228472224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46003.582228472224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46003.582228472224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46003.582228472224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46003.582228472224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46003.582228472224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46003.582228472224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46003.582228472224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46003.582228472224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46003.582228472224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46003.582228472224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46003.582228472224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46003.582228472224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46003.582228472224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46003.582228472224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46003.582228472224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46003.582228472224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46003.582228472224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46003.582228472224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46003.582228472224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46003.582228472224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46003.582228472224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46003.582228472224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46003.582228472224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46003.582228472224</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tabSelected="1" workbookViewId="0">
      <selection activeCell="K14" sqref="K14"/>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111.75016828703519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77.393351157406869</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54.921117361111101</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22.208929861109937</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6.4747400462947553</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1.4627145833364921</v>
      </c>
      <c r="H7" s="38">
        <v>46002.086875000001</v>
      </c>
      <c r="I7" s="37" t="str">
        <f>IFERROR(VLOOKUP(D7,[1]DB!A:F,6,0),"")</f>
        <v>SCECO</v>
      </c>
      <c r="J7" s="37" t="str">
        <f>IFERROR(VLOOKUP(D7,[1]DB!A:G,7,0),"")</f>
        <v>Good</v>
      </c>
      <c r="K7" s="37" t="s">
        <v>39139</v>
      </c>
      <c r="L7" s="37" t="str">
        <f>IFERROR(VLOOKUP(D7,[1]DB!A:I,9,0),"")</f>
        <v>Latis</v>
      </c>
      <c r="M7" s="37"/>
    </row>
    <row r="8" spans="1:13">
      <c r="A8" s="151" t="s">
        <v>39140</v>
      </c>
      <c r="B8" s="37" t="str">
        <f>IFERROR(VLOOKUP(D8,[1]DB!A:K,11,0),"")</f>
        <v>R5</v>
      </c>
      <c r="C8" s="37">
        <v>1</v>
      </c>
      <c r="D8" s="151" t="s">
        <v>34330</v>
      </c>
      <c r="E8" s="37" t="s">
        <v>39106</v>
      </c>
      <c r="F8" s="152">
        <v>46003.529675925929</v>
      </c>
      <c r="G8" s="153">
        <f t="shared" ref="G8:G60" ca="1" si="3">IFERROR(NOW()-F8,"")</f>
        <v>5.2552546294464264E-2</v>
      </c>
      <c r="H8" s="152">
        <v>46003.52412037037</v>
      </c>
      <c r="I8" s="151" t="str">
        <f>IFERROR(VLOOKUP(D8,[1]DB!A:F,6,0),"")</f>
        <v>Generator-SG</v>
      </c>
      <c r="J8" s="151" t="str">
        <f>IFERROR(VLOOKUP(D8,[1]DB!A:G,7,0),"")</f>
        <v>Vandalized</v>
      </c>
      <c r="K8" s="151" t="s">
        <v>39141</v>
      </c>
      <c r="L8" s="151" t="str">
        <f>IFERROR(VLOOKUP(D8,[1]DB!A:I,9,0),"")</f>
        <v>Latis</v>
      </c>
      <c r="M8" s="151"/>
    </row>
    <row r="9" spans="1:13">
      <c r="A9" s="151"/>
      <c r="B9" s="151"/>
      <c r="C9" s="151"/>
      <c r="D9" s="151"/>
      <c r="E9" s="151"/>
      <c r="F9" s="152"/>
      <c r="G9" s="153">
        <f t="shared" ca="1" si="3"/>
        <v>46003.582228472224</v>
      </c>
      <c r="H9" s="152"/>
      <c r="I9" s="151"/>
      <c r="J9" s="151"/>
      <c r="K9" s="151"/>
      <c r="L9" s="151" t="str">
        <f>IFERROR(VLOOKUP(D9,[1]DB!A:I,9,0),"")</f>
        <v/>
      </c>
      <c r="M9" s="151"/>
    </row>
    <row r="10" spans="1:13">
      <c r="A10" s="151"/>
      <c r="B10" s="151" t="str">
        <f>IFERROR(VLOOKUP(D10,[1]DB!A:K,11,0),"")</f>
        <v/>
      </c>
      <c r="C10" s="151"/>
      <c r="D10" s="151"/>
      <c r="E10" s="151"/>
      <c r="F10" s="152"/>
      <c r="G10" s="153">
        <f t="shared" ca="1" si="3"/>
        <v>46003.582228472224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46003.582228472224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46003.582228472224</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46003.582228472224</v>
      </c>
      <c r="H13" s="152"/>
      <c r="I13" s="151"/>
      <c r="J13" s="151"/>
      <c r="K13" s="151"/>
      <c r="L13" s="151" t="str">
        <f>IFERROR(VLOOKUP(D13,[1]DB!A:I,9,0),"")</f>
        <v/>
      </c>
      <c r="M13" s="151"/>
    </row>
    <row r="14" spans="1:13">
      <c r="A14" s="151"/>
      <c r="B14" s="151"/>
      <c r="C14" s="151"/>
      <c r="D14" s="151"/>
      <c r="E14" s="151"/>
      <c r="F14" s="152"/>
      <c r="G14" s="153">
        <f t="shared" ca="1" si="3"/>
        <v>46003.582228472224</v>
      </c>
      <c r="H14" s="152"/>
      <c r="I14" s="151"/>
      <c r="J14" s="151"/>
      <c r="K14" s="151"/>
      <c r="L14" s="151"/>
      <c r="M14" s="151"/>
    </row>
    <row r="15" spans="1:13">
      <c r="A15" s="151"/>
      <c r="B15" s="151" t="str">
        <f>IFERROR(VLOOKUP(D15,[1]DB!A:K,11,0),"")</f>
        <v/>
      </c>
      <c r="C15" s="151"/>
      <c r="D15" s="151"/>
      <c r="E15" s="151"/>
      <c r="F15" s="152"/>
      <c r="G15" s="153">
        <f t="shared" ca="1" si="3"/>
        <v>46003.582228472224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46003.582228472224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46003.582228472224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46003.582228472224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46003.582228472224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46003.582228472224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46003.582228472224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46003.582228472224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46003.582228472224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46003.582228472224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46003.582228472224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46003.582228472224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46003.582228472224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46003.582228472224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46003.582228472224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46003.582228472224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46003.582228472224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46003.582228472224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46003.582228472224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46003.582228472224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46003.582228472224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46003.582228472224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46003.582228472224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46003.582228472224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46003.582228472224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46003.582228472224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46003.582228472224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46003.582228472224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46003.582228472224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46003.582228472224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46003.582228472224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46003.582228472224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46003.582228472224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46003.582228472224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46003.582228472224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46003.582228472224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46003.582228472224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46003.582228472224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46003.582228472224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46003.582228472224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46003.582228472224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46003.582228472224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46003.582228472224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46003.582228472224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46003.582228472224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46003.582228472224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46003.582228472224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46003.582228472224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46003.582228472224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46003.582228472224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46003.582228472224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46003.582228472224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46003.582228472224</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0.11256412036891561</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46003.582228472224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46003.582228472224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46003.582228472224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46003.582228472224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46003.582228472224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46003.582228472224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46003.582228472224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46003.582228472224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46003.582228472224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46003.582228472224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46003.582228472224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46003.582228472224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46003.582228472224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46003.582228472224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46003.582228472224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46003.582228472224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46003.582228472224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46003.582228472224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46003.582228472224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46003.582228472224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46003.582228472224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46003.582228472224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46003.582228472224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46003.582228472224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46003.582228472224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46003.582228472224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46003.582228472224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46003.582228472224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46003.582228472224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46003.582228472224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46003.582228472224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46003.582228472224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46003.582228472224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46003.582228472224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46003.582228472224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46003.582228472224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46003.582228472224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46003.582228472224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46003.582228472224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46003.582228472224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46003.582228472224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46003.582228472224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46003.582228472224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46003.582228472224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46003.582228472224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46003.582228472224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46003.582228472224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46003.582228472224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46003.582228472224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46003.582228472224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46003.582228472224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46003.582228472224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46003.582228472224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46003.582228472224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46003.582228472224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46003.582228472224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46003.582228472224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46003.582228472224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46003.582228472224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46003.582228472224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46003.582228472224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46003.582228472224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46003.582228472224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46003.582228472224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46003.582228472224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46003.582228472224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46003.582228472224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46003.582228472224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46003.582228472224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46003.582228472224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46003.582228472224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46003.582228472224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46003.582228472224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46003.582228472224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46003.582228472224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46003.582228472224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46003.582228472224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46003.582228472224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46003.582228472224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46003.582228472224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46003.582228472224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46003.582228472224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46003.582228472224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46003.582228472224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46003.582228472224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46003.582228472224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46003.582228472224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46003.582228472224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46003.582228472224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46003.582228472224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46003.582228472224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46003.582228472224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46003.582228472224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46003.582228472224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46003.582228472224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46003.582228472224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46003.582228472224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46003.582228472224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46003.582228472224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46003.582228472224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46003.582228472224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46003.582228472224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46003.582228472224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46003.582228472224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46003.582228472224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46003.582228472224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46003.582228472224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46003.582228472224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46003.582228472224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46003.582228472224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46003.582228472224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46003.582228472224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46003.582228472224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46003.582228472224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46003.582228472224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46003.582228472224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46003.582228472224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46003.582228472224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46003.582228472224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46003.582228472224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46003.582228472224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46003.582228472224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46003.582228472224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46003.582228472224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46003.582228472224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46003.582228472224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46003.582228472224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46003.582228472224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46003.582228472224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46003.582228472224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46003.582228472224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46003.582228472224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46003.582228472224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46003.582228472224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46003.582228472224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46003.582228472224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46003.582228472224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46003.582228472224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46003.582228472224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46003.582228472224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46003.582228472224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46003.582228472224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46003.582228472224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46003.582228472224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46003.582228472224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46003.582228472224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46003.582228472224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46003.582228472224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46003.582228472224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46003.582228472224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46003.582228472224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46003.582228472224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46003.582228472224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46003.582228472224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46003.582228472224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46003.582228472224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46003.582228472224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46003.582228472224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46003.582228472224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46003.582228472224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46003.582228472224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46003.582228472224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46003.582228472224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46003.582228472224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46003.582228472224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46003.582228472224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46003.582228472224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46003.582228472224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46003.582228472224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46003.582228472224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46003.582228472224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46003.582228472224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46003.582228472224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46003.582228472224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46003.582228472224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46003.582228472224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46003.582228472224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46003.582228472224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46003.582228472224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46003.582228472224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46003.582228472224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46003.582228472224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46003.582228472224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46003.582228472224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46003.582228472224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46003.582228472224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46003.582228472224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46003.582228472224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46003.582228472224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46003.582228472224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46003.582228472224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46003.582228472224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46003.582228472224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46003.582228472224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46003.582228472224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46003.582228472224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46003.582228472224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46003.582228472224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46003.582228472224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46003.582228472224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46003.582228472224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46003.582228472224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46003.582228472224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46003.582228472224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46003.582228472224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46003.582228472224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46003.582228472224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46003.582228472224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46003.582228472224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46003.582228472224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46003.582228472224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46003.582228472224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46003.582228472224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46003.582228472224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46003.582228472224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46003.582228472224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46003.582228472224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46003.582228472224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46003.582228472224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46003.582228472224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46003.582228472224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46003.582228472224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46003.582228472224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46003.582228472224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46003.582228472224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46003.582228472224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46003.582228472224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46003.582228472224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46003.582228472224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46003.582228472224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46003.582228472224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46003.582228472224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46003.582228472224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46003.582228472224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46003.582228472224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46003.582228472224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46003.582228472224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46003.582228472224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46003.582228472224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46003.582228472224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46003.582228472224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46003.582228472224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46003.582228472224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46003.582228472224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46003.582228472224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46003.582228472224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46003.582228472224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46003.582228472224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46003.582228472224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46003.582228472224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46003.582228472224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46003.582228472224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46003.582228472224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46003.582228472224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46003.582228472224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46003.582228472224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46003.582228472224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46003.582228472224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46003.582228472224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46003.582228472224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46003.582228472224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46003.582228472224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46003.582228472224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46003.582228472224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46003.582228472224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46003.582228472224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46003.582228472224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46003.582228472224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46003.582228472224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46003.582228472224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46003.582228472224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46003.582228472224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46003.582228472224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46003.582228472224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46003.582228472224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46003.582228472224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46003.582228472224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46003.582228472224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46003.582228472224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46003.582228472224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46003.582228472224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46003.582228472224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46003.582228472224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46003.582228472224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46003.582228472224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46003.582228472224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46003.582228472224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46003.582228472224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46003.582228472224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46003.582228472224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46003.582228472224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46003.582228472224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46003.582228472224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46003.582228472224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46003.582228472224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46003.582228472224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46003.582228472224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46003.582228472224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46003.582228472224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46003.582228472224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46003.582228472224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46003.582228472224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46003.582228472224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46003.582228472224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46003.582228472224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46003.582228472224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46003.582228472224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46003.582228472224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46003.582228472224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46003.582228472224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46003.582228472224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46003.582228472224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46003.582228472224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46003.582228472224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46003.582228472224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46003.582228472224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46003.582228472224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46003.582228472224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46003.582228472224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46003.582228472224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46003.582228472224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46003.582228472224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46003.582228472224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46003.582228472224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46003.582228472224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46003.582228472224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46003.582228472224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46003.582228472224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46003.582228472224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46003.582228472224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46003.582228472224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46003.582228472224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46003.582228472224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46003.582228472224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46003.582228472224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46003.582228472224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46003.582228472224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46003.582228472224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46003.582228472224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46003.582228472224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46003.582228472224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46003.582228472224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46003.582228472224</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46003.582228472224</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2025-12-12T11:00:26Z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